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10" windowHeight="12675"/>
  </bookViews>
  <sheets>
    <sheet name="Perolehan Suara Calon" sheetId="2" r:id="rId1"/>
    <sheet name="Partisipasi 2015" sheetId="1" r:id="rId2"/>
    <sheet name="Par Pemilih Perempuan 2015" sheetId="4" r:id="rId3"/>
    <sheet name="Par Pemilih Disabilitas 2015 " sheetId="5" r:id="rId4"/>
    <sheet name="Suara sah &amp; Tidak sah" sheetId="6" r:id="rId5"/>
    <sheet name="Sheet3" sheetId="3" r:id="rId6"/>
  </sheets>
  <calcPr calcId="144525"/>
</workbook>
</file>

<file path=xl/calcChain.xml><?xml version="1.0" encoding="utf-8"?>
<calcChain xmlns="http://schemas.openxmlformats.org/spreadsheetml/2006/main">
  <c r="F69" i="2" l="1"/>
  <c r="G67" i="2" s="1"/>
  <c r="F61" i="2"/>
  <c r="G60" i="2" s="1"/>
  <c r="G52" i="2"/>
  <c r="H52" i="2"/>
  <c r="F45" i="2"/>
  <c r="G42" i="2" s="1"/>
  <c r="F34" i="2"/>
  <c r="G33" i="2" s="1"/>
  <c r="F17" i="2"/>
  <c r="G16" i="2" s="1"/>
  <c r="F25" i="2"/>
  <c r="G24" i="2" s="1"/>
  <c r="F9" i="2"/>
  <c r="G7" i="2" s="1"/>
  <c r="G66" i="2" l="1"/>
  <c r="G69" i="2" s="1"/>
  <c r="G39" i="2"/>
  <c r="G44" i="2"/>
  <c r="G58" i="2"/>
  <c r="G61" i="2" s="1"/>
  <c r="G59" i="2"/>
  <c r="G41" i="2"/>
  <c r="G40" i="2"/>
  <c r="G43" i="2"/>
  <c r="G23" i="2"/>
  <c r="G25" i="2" s="1"/>
  <c r="G31" i="2"/>
  <c r="G32" i="2"/>
  <c r="G8" i="2"/>
  <c r="G15" i="2"/>
  <c r="G17" i="2" s="1"/>
  <c r="G6" i="2"/>
  <c r="I15" i="1"/>
  <c r="G45" i="2" l="1"/>
  <c r="G9" i="2"/>
  <c r="G34" i="2"/>
  <c r="E14" i="6"/>
  <c r="F14" i="6" s="1"/>
  <c r="E13" i="6"/>
  <c r="F13" i="6" s="1"/>
  <c r="E12" i="6"/>
  <c r="F12" i="6" s="1"/>
  <c r="E11" i="6"/>
  <c r="F11" i="6" s="1"/>
  <c r="E10" i="6"/>
  <c r="F10" i="6" s="1"/>
  <c r="E9" i="6"/>
  <c r="F9" i="6" s="1"/>
  <c r="E8" i="6"/>
  <c r="F8" i="6" s="1"/>
  <c r="A8" i="6"/>
  <c r="A9" i="6" s="1"/>
  <c r="A10" i="6" s="1"/>
  <c r="A11" i="6" s="1"/>
  <c r="A12" i="6" s="1"/>
  <c r="A13" i="6" s="1"/>
  <c r="A14" i="6" s="1"/>
  <c r="E7" i="6"/>
  <c r="F7" i="6" s="1"/>
  <c r="E14" i="5"/>
  <c r="E13" i="5"/>
  <c r="E12" i="5"/>
  <c r="E11" i="5"/>
  <c r="E10" i="5"/>
  <c r="E9" i="5"/>
  <c r="E8" i="5"/>
  <c r="A8" i="5"/>
  <c r="A9" i="5" s="1"/>
  <c r="A10" i="5" s="1"/>
  <c r="A11" i="5" s="1"/>
  <c r="A12" i="5" s="1"/>
  <c r="A13" i="5" s="1"/>
  <c r="A14" i="5" s="1"/>
  <c r="E7" i="5"/>
  <c r="E9" i="4"/>
  <c r="E10" i="4"/>
  <c r="E11" i="4"/>
  <c r="E12" i="4"/>
  <c r="E13" i="4"/>
  <c r="E14" i="4"/>
  <c r="E8" i="4"/>
  <c r="E7" i="4"/>
  <c r="A8" i="4"/>
  <c r="A9" i="4" s="1"/>
  <c r="A10" i="4" s="1"/>
  <c r="A11" i="4" s="1"/>
  <c r="A12" i="4" s="1"/>
  <c r="A13" i="4" s="1"/>
  <c r="A14" i="4" s="1"/>
  <c r="A8" i="1"/>
  <c r="A9" i="1" s="1"/>
  <c r="A10" i="1" s="1"/>
  <c r="A11" i="1" s="1"/>
  <c r="A12" i="1" s="1"/>
  <c r="A13" i="1" s="1"/>
  <c r="A14" i="1" s="1"/>
  <c r="H13" i="1"/>
  <c r="H14" i="1"/>
  <c r="I14" i="1" s="1"/>
  <c r="E13" i="1"/>
  <c r="E14" i="1"/>
  <c r="H12" i="1"/>
  <c r="H11" i="1"/>
  <c r="H10" i="1"/>
  <c r="H9" i="1"/>
  <c r="H8" i="1"/>
  <c r="H7" i="1"/>
  <c r="I7" i="1" s="1"/>
  <c r="E8" i="1"/>
  <c r="E9" i="1"/>
  <c r="E10" i="1"/>
  <c r="E11" i="1"/>
  <c r="E12" i="1"/>
  <c r="E7" i="1"/>
  <c r="I9" i="1" l="1"/>
  <c r="I8" i="1"/>
  <c r="I13" i="1"/>
  <c r="I12" i="1"/>
  <c r="I11" i="1"/>
  <c r="I10" i="1"/>
</calcChain>
</file>

<file path=xl/sharedStrings.xml><?xml version="1.0" encoding="utf-8"?>
<sst xmlns="http://schemas.openxmlformats.org/spreadsheetml/2006/main" count="180" uniqueCount="90">
  <si>
    <t>No</t>
  </si>
  <si>
    <t>Kab/Kota</t>
  </si>
  <si>
    <t>Jumlah Pemilih</t>
  </si>
  <si>
    <t>Laki-laki</t>
  </si>
  <si>
    <t>Perempuan</t>
  </si>
  <si>
    <t xml:space="preserve">Jumlah </t>
  </si>
  <si>
    <t>Kota Depok</t>
  </si>
  <si>
    <t>Kab. Pangandaran</t>
  </si>
  <si>
    <t>DPT, DPTb1, DPPh dan DPTb2</t>
  </si>
  <si>
    <t>Kab. Sukabumi</t>
  </si>
  <si>
    <t>Kab. Indramayu</t>
  </si>
  <si>
    <t>Kab. Bandung</t>
  </si>
  <si>
    <t>Kab. Karawang</t>
  </si>
  <si>
    <t>Kab. Tasikmalaya</t>
  </si>
  <si>
    <t>Kab. Cianjur</t>
  </si>
  <si>
    <t>Jumlah Pengguna Hak Pilik</t>
  </si>
  <si>
    <t>Tingkat Partispasi (%)</t>
  </si>
  <si>
    <t>Tingkat Partispasi Pemilih Pilkada serentak tahun 2015</t>
  </si>
  <si>
    <t>di Jawa Barat</t>
  </si>
  <si>
    <t>Tingkat Partispasi Pemilih Perempuan Pilkada serentak tahun 2015</t>
  </si>
  <si>
    <t>Jumlah Pemilih Perempuan</t>
  </si>
  <si>
    <t>Jumlah Pengguna Hak Pilik Perempuan</t>
  </si>
  <si>
    <t>Disabilitas</t>
  </si>
  <si>
    <t>Jumlah Pengguna Hak Pilih</t>
  </si>
  <si>
    <t>Tingkat Partispasi Pemilih Disabilitas Pilkada serentak tahun 2015</t>
  </si>
  <si>
    <t>Suara sah dan tidak sah Pilkada serentak tahun 2015</t>
  </si>
  <si>
    <t>suara sah dan tidak sah</t>
  </si>
  <si>
    <t>suara sah</t>
  </si>
  <si>
    <t>suara tidak sah</t>
  </si>
  <si>
    <t>Persentase Suara Tidak Sah (%)</t>
  </si>
  <si>
    <t>Kabupaten Sukabumi Pelaksanaa Pemilukada Tahun 2015  (9 Desember 2015)</t>
  </si>
  <si>
    <t>NO URUT</t>
  </si>
  <si>
    <t>PASANGAN CALON</t>
  </si>
  <si>
    <t>PARTAI PENGUSUNG</t>
  </si>
  <si>
    <t>SUARA SAH</t>
  </si>
  <si>
    <t>PERSENTASE</t>
  </si>
  <si>
    <t>PKS, Hanura</t>
  </si>
  <si>
    <t>Golkar, Gerindra, PKB, Demokrat, PPP</t>
  </si>
  <si>
    <t>PDIP, Nasdem PAN</t>
  </si>
  <si>
    <t>Jumlah Suara Pasangan Calon</t>
  </si>
  <si>
    <t>HASIL PEROLEHAN SUARA PASANGAN CALON PADA PEMILUKADA SERENTAK DI JAWA BARAT TAHUN 2015-2020</t>
  </si>
  <si>
    <t>Kabupaten Indramayu, Pelaksanaan Pemilukada Tahun 2015 (9 Desember 2015)</t>
  </si>
  <si>
    <t>Gerindra, PKS Demokrat</t>
  </si>
  <si>
    <t>PDIP, PKB Nadem</t>
  </si>
  <si>
    <t>Hj. Ana Sopanah dan Drs. H. Supendi, M.Si</t>
  </si>
  <si>
    <t>Toto Sucartono, SE dan Drs. H. Rasta Wiguna</t>
  </si>
  <si>
    <t>Kota Depok, Pelaksanaa Pemilukada Tahun 2015  (9 Desember 2015)</t>
  </si>
  <si>
    <t>PKS, Gerindra, Demokrat, PBB</t>
  </si>
  <si>
    <t>Dimas Oky Nugroho dan  Babay Suhaimi, SE</t>
  </si>
  <si>
    <t>KH. Dr. Mohammad Idris, MA dan Pradi Supriatna</t>
  </si>
  <si>
    <t>PDIP, PAN, PKB Nasdem</t>
  </si>
  <si>
    <t>Kabupaten Bandung, Pelaksanaa Pemilukada Tahun 2015  (9 Desember 2015)</t>
  </si>
  <si>
    <t>PKB, Nasdem, PAN, Hanura</t>
  </si>
  <si>
    <t>Perseorangan</t>
  </si>
  <si>
    <t>PDIP, Demokrat</t>
  </si>
  <si>
    <t>KH. Sofyan Yahya dan H. Agus Yasmin</t>
  </si>
  <si>
    <t>H. Deki Fajar, SH dan Dony Mulyana Kurnia, ST</t>
  </si>
  <si>
    <t>Kabupaten Karawang, Pelaksanaa Pemilukada Tahun 2015  (9 Desember 2015)</t>
  </si>
  <si>
    <t>PDIP, Hanura, PBB</t>
  </si>
  <si>
    <t>Demokrat, PKB, PAN</t>
  </si>
  <si>
    <t>Golkar, Gerindra, Nasdem</t>
  </si>
  <si>
    <t>Nace Permana, SE,M.Ikom dan Hj. Yenih, SE</t>
  </si>
  <si>
    <t>H. Akhmad Marjuki dan TB Dedy Suwandi Gumelar</t>
  </si>
  <si>
    <t>Dr Cellica Nurrachadiana dan H. Ahmad Zamakhsari, S.Ag</t>
  </si>
  <si>
    <t>H. Daday Hudaya, SH,MH dan Drs. H. Edy Yusuf HS,MM</t>
  </si>
  <si>
    <t>Nanan Taryana, S.Pd dan Asep Agustian, SH,MH</t>
  </si>
  <si>
    <t>H. Saan Mustopa, M.Si dan Ir. H. Iman Soemantri</t>
  </si>
  <si>
    <t>Kabupaten Tasikmalaya, Pelaksanaa Pemilukada Tahun 2015  (9 Desember 2015)</t>
  </si>
  <si>
    <t>PDIP, PAN, PKS</t>
  </si>
  <si>
    <t>SETUJU</t>
  </si>
  <si>
    <t>TIDAK SETUJU</t>
  </si>
  <si>
    <t>H.Uu Ruzhanul Ulum, SE dan Ade Sugianto, S.Ip</t>
  </si>
  <si>
    <t>Jumlah Suara Calon</t>
  </si>
  <si>
    <t>Kabupaten Cianjur, Pelaksanaa Pemilukada Tahun 2015  (9 Desember 2015)</t>
  </si>
  <si>
    <t>PBB, PKB, Golkar</t>
  </si>
  <si>
    <t>PDIP, Hanura, PAN, Nadem, Gerindra PKS</t>
  </si>
  <si>
    <t>Deni Sunarya, SH dan Dr. Zainy Hamzah, Sp.BS</t>
  </si>
  <si>
    <t>H. Irvan Rivano Muchtar, S.IP,SH,M.Si dan H. Herman Suherman, ST.M.AP</t>
  </si>
  <si>
    <t>dr.H.Suranto,MM dan Aldwin Rahadian M,SH.M.AP</t>
  </si>
  <si>
    <t>Kabupaten Pangandaran Pelaksanaa Pemilukada Tahun 2015  (9 Desember 2015)</t>
  </si>
  <si>
    <t>PAN</t>
  </si>
  <si>
    <t>PKB, Gerindra Nasdem</t>
  </si>
  <si>
    <t>PDIP, Golkar, PKS, Demokrat</t>
  </si>
  <si>
    <t>H. Ino Darsono dan dr. Erwin M. Thamrin</t>
  </si>
  <si>
    <t>Azizah Talita dewi, S.Sos,MM dan Sulaksana, ST,M.T</t>
  </si>
  <si>
    <t xml:space="preserve">H. Jeje Wiradinata dan H. Adang Hadari </t>
  </si>
  <si>
    <t xml:space="preserve">Drs.H.Marwan Hamami,MM dan Drs. H. Adjo Sardjono, MM </t>
  </si>
  <si>
    <t>Akhmad Jajuli,MPd  dan Imam Imam Adinugraha, SE,Akt</t>
  </si>
  <si>
    <t>Totong Suparman  dan H.M.A. Murthado Tadrinhan</t>
  </si>
  <si>
    <t>H.Dadang Naser, SH, S.IP, M.I.Pol dan H. Gungun Gunawan, S.Si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</si>
</sst>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Bookman Old Style"/>
      <family val="1"/>
    </font>
    <font>
      <sz val="10"/>
      <color theme="1"/>
      <name val="Bookman Old Style"/>
      <family val="1"/>
    </font>
    <font>
      <sz val="11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1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A6A6A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10" fontId="0" fillId="0" borderId="1" xfId="2" applyNumberFormat="1" applyFont="1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64" fontId="0" fillId="0" borderId="1" xfId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/>
    <xf numFmtId="3" fontId="6" fillId="0" borderId="1" xfId="0" applyNumberFormat="1" applyFont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3" fontId="5" fillId="0" borderId="0" xfId="0" applyNumberFormat="1" applyFont="1" applyBorder="1" applyAlignment="1">
      <alignment vertical="center" wrapText="1"/>
    </xf>
    <xf numFmtId="10" fontId="5" fillId="0" borderId="0" xfId="0" applyNumberFormat="1" applyFont="1" applyBorder="1" applyAlignment="1">
      <alignment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0" fontId="6" fillId="0" borderId="1" xfId="2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left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vertical="center" wrapText="1"/>
    </xf>
    <xf numFmtId="10" fontId="6" fillId="0" borderId="0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10" fontId="3" fillId="0" borderId="0" xfId="0" applyNumberFormat="1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33618</xdr:colOff>
      <xdr:row>5</xdr:row>
      <xdr:rowOff>100853</xdr:rowOff>
    </xdr:from>
    <xdr:to>
      <xdr:col>2</xdr:col>
      <xdr:colOff>2258379</xdr:colOff>
      <xdr:row>5</xdr:row>
      <xdr:rowOff>1871383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177" y="1546412"/>
          <a:ext cx="2224761" cy="1770530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6</xdr:row>
      <xdr:rowOff>22411</xdr:rowOff>
    </xdr:from>
    <xdr:to>
      <xdr:col>2</xdr:col>
      <xdr:colOff>2263588</xdr:colOff>
      <xdr:row>6</xdr:row>
      <xdr:rowOff>1882588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177" y="3372970"/>
          <a:ext cx="2229970" cy="1860177"/>
        </a:xfrm>
        <a:prstGeom prst="rect">
          <a:avLst/>
        </a:prstGeom>
      </xdr:spPr>
    </xdr:pic>
    <xdr:clientData/>
  </xdr:twoCellAnchor>
  <xdr:twoCellAnchor editAs="oneCell">
    <xdr:from>
      <xdr:col>2</xdr:col>
      <xdr:colOff>44824</xdr:colOff>
      <xdr:row>7</xdr:row>
      <xdr:rowOff>71659</xdr:rowOff>
    </xdr:from>
    <xdr:to>
      <xdr:col>2</xdr:col>
      <xdr:colOff>2241175</xdr:colOff>
      <xdr:row>7</xdr:row>
      <xdr:rowOff>1860177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83" y="5327218"/>
          <a:ext cx="2196351" cy="1788518"/>
        </a:xfrm>
        <a:prstGeom prst="rect">
          <a:avLst/>
        </a:prstGeom>
      </xdr:spPr>
    </xdr:pic>
    <xdr:clientData/>
  </xdr:twoCellAnchor>
  <xdr:twoCellAnchor editAs="oneCell">
    <xdr:from>
      <xdr:col>2</xdr:col>
      <xdr:colOff>56030</xdr:colOff>
      <xdr:row>14</xdr:row>
      <xdr:rowOff>48242</xdr:rowOff>
    </xdr:from>
    <xdr:to>
      <xdr:col>2</xdr:col>
      <xdr:colOff>2261428</xdr:colOff>
      <xdr:row>14</xdr:row>
      <xdr:rowOff>1893793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589" y="9091389"/>
          <a:ext cx="2205398" cy="1845551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15</xdr:row>
      <xdr:rowOff>33616</xdr:rowOff>
    </xdr:from>
    <xdr:to>
      <xdr:col>2</xdr:col>
      <xdr:colOff>2243096</xdr:colOff>
      <xdr:row>15</xdr:row>
      <xdr:rowOff>1848970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82" y="10981763"/>
          <a:ext cx="2198273" cy="181535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30</xdr:row>
      <xdr:rowOff>52952</xdr:rowOff>
    </xdr:from>
    <xdr:to>
      <xdr:col>2</xdr:col>
      <xdr:colOff>2274793</xdr:colOff>
      <xdr:row>30</xdr:row>
      <xdr:rowOff>1879686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971" y="17388452"/>
          <a:ext cx="2252381" cy="1826734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31</xdr:row>
      <xdr:rowOff>44823</xdr:rowOff>
    </xdr:from>
    <xdr:to>
      <xdr:col>2</xdr:col>
      <xdr:colOff>2268265</xdr:colOff>
      <xdr:row>31</xdr:row>
      <xdr:rowOff>1871383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177" y="19285323"/>
          <a:ext cx="2234647" cy="1826560"/>
        </a:xfrm>
        <a:prstGeom prst="rect">
          <a:avLst/>
        </a:prstGeom>
      </xdr:spPr>
    </xdr:pic>
    <xdr:clientData/>
  </xdr:twoCellAnchor>
  <xdr:twoCellAnchor editAs="oneCell">
    <xdr:from>
      <xdr:col>2</xdr:col>
      <xdr:colOff>44824</xdr:colOff>
      <xdr:row>32</xdr:row>
      <xdr:rowOff>49127</xdr:rowOff>
    </xdr:from>
    <xdr:to>
      <xdr:col>2</xdr:col>
      <xdr:colOff>2252821</xdr:colOff>
      <xdr:row>32</xdr:row>
      <xdr:rowOff>1860176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83" y="21194627"/>
          <a:ext cx="2207997" cy="1811049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38</xdr:row>
      <xdr:rowOff>44822</xdr:rowOff>
    </xdr:from>
    <xdr:to>
      <xdr:col>2</xdr:col>
      <xdr:colOff>2248402</xdr:colOff>
      <xdr:row>38</xdr:row>
      <xdr:rowOff>1871381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177" y="24720175"/>
          <a:ext cx="2214784" cy="1826559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39</xdr:row>
      <xdr:rowOff>56027</xdr:rowOff>
    </xdr:from>
    <xdr:to>
      <xdr:col>2</xdr:col>
      <xdr:colOff>2280240</xdr:colOff>
      <xdr:row>39</xdr:row>
      <xdr:rowOff>1860176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970" y="26636380"/>
          <a:ext cx="2257829" cy="1804149"/>
        </a:xfrm>
        <a:prstGeom prst="rect">
          <a:avLst/>
        </a:prstGeom>
      </xdr:spPr>
    </xdr:pic>
    <xdr:clientData/>
  </xdr:twoCellAnchor>
  <xdr:twoCellAnchor editAs="oneCell">
    <xdr:from>
      <xdr:col>2</xdr:col>
      <xdr:colOff>33619</xdr:colOff>
      <xdr:row>40</xdr:row>
      <xdr:rowOff>44822</xdr:rowOff>
    </xdr:from>
    <xdr:to>
      <xdr:col>2</xdr:col>
      <xdr:colOff>2246657</xdr:colOff>
      <xdr:row>40</xdr:row>
      <xdr:rowOff>1871381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178" y="28530175"/>
          <a:ext cx="2213038" cy="1826559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41</xdr:row>
      <xdr:rowOff>22412</xdr:rowOff>
    </xdr:from>
    <xdr:to>
      <xdr:col>2</xdr:col>
      <xdr:colOff>2285999</xdr:colOff>
      <xdr:row>41</xdr:row>
      <xdr:rowOff>1871382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177" y="30412765"/>
          <a:ext cx="2252381" cy="1848970"/>
        </a:xfrm>
        <a:prstGeom prst="rect">
          <a:avLst/>
        </a:prstGeom>
      </xdr:spPr>
    </xdr:pic>
    <xdr:clientData/>
  </xdr:twoCellAnchor>
  <xdr:twoCellAnchor editAs="oneCell">
    <xdr:from>
      <xdr:col>2</xdr:col>
      <xdr:colOff>44824</xdr:colOff>
      <xdr:row>42</xdr:row>
      <xdr:rowOff>29986</xdr:rowOff>
    </xdr:from>
    <xdr:to>
      <xdr:col>2</xdr:col>
      <xdr:colOff>2258565</xdr:colOff>
      <xdr:row>42</xdr:row>
      <xdr:rowOff>1860176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83" y="32325339"/>
          <a:ext cx="2213741" cy="1830190"/>
        </a:xfrm>
        <a:prstGeom prst="rect">
          <a:avLst/>
        </a:prstGeom>
      </xdr:spPr>
    </xdr:pic>
    <xdr:clientData/>
  </xdr:twoCellAnchor>
  <xdr:twoCellAnchor editAs="oneCell">
    <xdr:from>
      <xdr:col>2</xdr:col>
      <xdr:colOff>56029</xdr:colOff>
      <xdr:row>43</xdr:row>
      <xdr:rowOff>44822</xdr:rowOff>
    </xdr:from>
    <xdr:to>
      <xdr:col>2</xdr:col>
      <xdr:colOff>2274794</xdr:colOff>
      <xdr:row>43</xdr:row>
      <xdr:rowOff>1871382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588" y="34245175"/>
          <a:ext cx="2218765" cy="1826560"/>
        </a:xfrm>
        <a:prstGeom prst="rect">
          <a:avLst/>
        </a:prstGeom>
      </xdr:spPr>
    </xdr:pic>
    <xdr:clientData/>
  </xdr:twoCellAnchor>
  <xdr:twoCellAnchor editAs="oneCell">
    <xdr:from>
      <xdr:col>2</xdr:col>
      <xdr:colOff>56031</xdr:colOff>
      <xdr:row>49</xdr:row>
      <xdr:rowOff>78440</xdr:rowOff>
    </xdr:from>
    <xdr:to>
      <xdr:col>2</xdr:col>
      <xdr:colOff>2252383</xdr:colOff>
      <xdr:row>50</xdr:row>
      <xdr:rowOff>882815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590" y="37808646"/>
          <a:ext cx="2196352" cy="1756875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57</xdr:row>
      <xdr:rowOff>41087</xdr:rowOff>
    </xdr:from>
    <xdr:to>
      <xdr:col>2</xdr:col>
      <xdr:colOff>2257401</xdr:colOff>
      <xdr:row>57</xdr:row>
      <xdr:rowOff>1860177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82" y="41525263"/>
          <a:ext cx="2212578" cy="1819090"/>
        </a:xfrm>
        <a:prstGeom prst="rect">
          <a:avLst/>
        </a:prstGeom>
      </xdr:spPr>
    </xdr:pic>
    <xdr:clientData/>
  </xdr:twoCellAnchor>
  <xdr:twoCellAnchor editAs="oneCell">
    <xdr:from>
      <xdr:col>2</xdr:col>
      <xdr:colOff>44822</xdr:colOff>
      <xdr:row>58</xdr:row>
      <xdr:rowOff>56029</xdr:rowOff>
    </xdr:from>
    <xdr:to>
      <xdr:col>2</xdr:col>
      <xdr:colOff>2258031</xdr:colOff>
      <xdr:row>58</xdr:row>
      <xdr:rowOff>1860177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81" y="43445205"/>
          <a:ext cx="2213209" cy="1804148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59</xdr:row>
      <xdr:rowOff>67236</xdr:rowOff>
    </xdr:from>
    <xdr:to>
      <xdr:col>2</xdr:col>
      <xdr:colOff>2229970</xdr:colOff>
      <xdr:row>59</xdr:row>
      <xdr:rowOff>1860177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82" y="45361412"/>
          <a:ext cx="2185147" cy="1792941"/>
        </a:xfrm>
        <a:prstGeom prst="rect">
          <a:avLst/>
        </a:prstGeom>
      </xdr:spPr>
    </xdr:pic>
    <xdr:clientData/>
  </xdr:twoCellAnchor>
  <xdr:twoCellAnchor editAs="oneCell">
    <xdr:from>
      <xdr:col>2</xdr:col>
      <xdr:colOff>33619</xdr:colOff>
      <xdr:row>65</xdr:row>
      <xdr:rowOff>56027</xdr:rowOff>
    </xdr:from>
    <xdr:to>
      <xdr:col>2</xdr:col>
      <xdr:colOff>2270636</xdr:colOff>
      <xdr:row>65</xdr:row>
      <xdr:rowOff>1846930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178" y="48835233"/>
          <a:ext cx="2237017" cy="1790903"/>
        </a:xfrm>
        <a:prstGeom prst="rect">
          <a:avLst/>
        </a:prstGeom>
      </xdr:spPr>
    </xdr:pic>
    <xdr:clientData/>
  </xdr:twoCellAnchor>
  <xdr:twoCellAnchor editAs="oneCell">
    <xdr:from>
      <xdr:col>2</xdr:col>
      <xdr:colOff>44824</xdr:colOff>
      <xdr:row>66</xdr:row>
      <xdr:rowOff>67234</xdr:rowOff>
    </xdr:from>
    <xdr:to>
      <xdr:col>2</xdr:col>
      <xdr:colOff>2241176</xdr:colOff>
      <xdr:row>66</xdr:row>
      <xdr:rowOff>1860176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83" y="50751440"/>
          <a:ext cx="2196352" cy="1792942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67</xdr:row>
      <xdr:rowOff>56028</xdr:rowOff>
    </xdr:from>
    <xdr:to>
      <xdr:col>2</xdr:col>
      <xdr:colOff>2252382</xdr:colOff>
      <xdr:row>67</xdr:row>
      <xdr:rowOff>1860175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82" y="52645234"/>
          <a:ext cx="2207559" cy="1804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view="pageBreakPreview" topLeftCell="A61" zoomScale="85" zoomScaleNormal="100" zoomScaleSheetLayoutView="85" workbookViewId="0">
      <selection activeCell="E62" sqref="E62"/>
    </sheetView>
  </sheetViews>
  <sheetFormatPr defaultRowHeight="15" x14ac:dyDescent="0.25"/>
  <cols>
    <col min="1" max="1" width="2.7109375" style="87" bestFit="1" customWidth="1"/>
    <col min="2" max="2" width="7.5703125" style="22" customWidth="1"/>
    <col min="3" max="3" width="34.42578125" style="22" customWidth="1"/>
    <col min="4" max="4" width="32" style="22" customWidth="1"/>
    <col min="5" max="5" width="23.140625" style="86" customWidth="1"/>
    <col min="6" max="6" width="18.7109375" style="22" customWidth="1"/>
    <col min="7" max="7" width="17.140625" style="22" customWidth="1"/>
    <col min="8" max="8" width="14.7109375" style="22" customWidth="1"/>
    <col min="9" max="16384" width="9.140625" style="22"/>
  </cols>
  <sheetData>
    <row r="1" spans="1:7" ht="28.5" customHeight="1" x14ac:dyDescent="0.25">
      <c r="B1" s="67" t="s">
        <v>40</v>
      </c>
      <c r="C1" s="67"/>
      <c r="D1" s="67"/>
      <c r="E1" s="67"/>
      <c r="F1" s="67"/>
      <c r="G1" s="67"/>
    </row>
    <row r="3" spans="1:7" ht="15.75" x14ac:dyDescent="0.25">
      <c r="A3" s="87">
        <v>1</v>
      </c>
      <c r="B3" s="23" t="s">
        <v>30</v>
      </c>
      <c r="C3" s="23"/>
    </row>
    <row r="5" spans="1:7" ht="39.950000000000003" customHeight="1" x14ac:dyDescent="0.25">
      <c r="B5" s="58" t="s">
        <v>31</v>
      </c>
      <c r="C5" s="89" t="s">
        <v>32</v>
      </c>
      <c r="D5" s="90"/>
      <c r="E5" s="59" t="s">
        <v>33</v>
      </c>
      <c r="F5" s="58" t="s">
        <v>34</v>
      </c>
      <c r="G5" s="58" t="s">
        <v>35</v>
      </c>
    </row>
    <row r="6" spans="1:7" ht="150" customHeight="1" x14ac:dyDescent="0.25">
      <c r="B6" s="20">
        <v>1</v>
      </c>
      <c r="C6" s="20"/>
      <c r="D6" s="44" t="s">
        <v>88</v>
      </c>
      <c r="E6" s="40" t="s">
        <v>36</v>
      </c>
      <c r="F6" s="41">
        <v>215306</v>
      </c>
      <c r="G6" s="42">
        <f>F6/F9*100%</f>
        <v>0.21687225139960797</v>
      </c>
    </row>
    <row r="7" spans="1:7" ht="150" customHeight="1" x14ac:dyDescent="0.25">
      <c r="B7" s="20">
        <v>2</v>
      </c>
      <c r="C7" s="20"/>
      <c r="D7" s="44" t="s">
        <v>86</v>
      </c>
      <c r="E7" s="40" t="s">
        <v>37</v>
      </c>
      <c r="F7" s="41">
        <v>500889</v>
      </c>
      <c r="G7" s="42">
        <f>F7/F9*100%</f>
        <v>0.5045327354151683</v>
      </c>
    </row>
    <row r="8" spans="1:7" ht="150" customHeight="1" x14ac:dyDescent="0.25">
      <c r="B8" s="20">
        <v>3</v>
      </c>
      <c r="C8" s="20"/>
      <c r="D8" s="44" t="s">
        <v>87</v>
      </c>
      <c r="E8" s="40" t="s">
        <v>38</v>
      </c>
      <c r="F8" s="41">
        <v>276583</v>
      </c>
      <c r="G8" s="42">
        <f>F8/F9*100%</f>
        <v>0.27859501318522367</v>
      </c>
    </row>
    <row r="9" spans="1:7" ht="39.950000000000003" customHeight="1" x14ac:dyDescent="0.25">
      <c r="B9" s="24"/>
      <c r="C9" s="24"/>
      <c r="D9" s="44" t="s">
        <v>39</v>
      </c>
      <c r="E9" s="39"/>
      <c r="F9" s="26">
        <f>SUM(F6:F8)</f>
        <v>992778</v>
      </c>
      <c r="G9" s="27">
        <f>SUM(G6:G8)</f>
        <v>1</v>
      </c>
    </row>
    <row r="10" spans="1:7" ht="15.75" x14ac:dyDescent="0.25">
      <c r="B10" s="28"/>
      <c r="C10" s="28"/>
      <c r="D10" s="29"/>
      <c r="E10" s="29"/>
      <c r="F10" s="30"/>
      <c r="G10" s="28"/>
    </row>
    <row r="11" spans="1:7" ht="15.75" x14ac:dyDescent="0.25">
      <c r="B11" s="28"/>
      <c r="C11" s="28"/>
      <c r="D11" s="29"/>
      <c r="E11" s="29"/>
      <c r="F11" s="30"/>
      <c r="G11" s="28"/>
    </row>
    <row r="12" spans="1:7" ht="15.75" x14ac:dyDescent="0.25">
      <c r="A12" s="85">
        <v>2</v>
      </c>
      <c r="B12" s="22" t="s">
        <v>41</v>
      </c>
    </row>
    <row r="13" spans="1:7" ht="15.75" x14ac:dyDescent="0.25">
      <c r="A13" s="85"/>
    </row>
    <row r="14" spans="1:7" ht="45" x14ac:dyDescent="0.25">
      <c r="B14" s="58" t="s">
        <v>31</v>
      </c>
      <c r="C14" s="89" t="s">
        <v>32</v>
      </c>
      <c r="D14" s="90"/>
      <c r="E14" s="59" t="s">
        <v>33</v>
      </c>
      <c r="F14" s="58" t="s">
        <v>34</v>
      </c>
      <c r="G14" s="58" t="s">
        <v>35</v>
      </c>
    </row>
    <row r="15" spans="1:7" s="31" customFormat="1" ht="150" customHeight="1" x14ac:dyDescent="0.25">
      <c r="A15" s="87"/>
      <c r="B15" s="20">
        <v>1</v>
      </c>
      <c r="C15" s="20"/>
      <c r="D15" s="21" t="s">
        <v>44</v>
      </c>
      <c r="E15" s="91" t="s">
        <v>42</v>
      </c>
      <c r="F15" s="36">
        <v>452032</v>
      </c>
      <c r="G15" s="37">
        <f>F15/F17*100%</f>
        <v>0.55930848628677621</v>
      </c>
    </row>
    <row r="16" spans="1:7" s="31" customFormat="1" ht="150" customHeight="1" x14ac:dyDescent="0.25">
      <c r="A16" s="87"/>
      <c r="B16" s="20">
        <v>2</v>
      </c>
      <c r="C16" s="20"/>
      <c r="D16" s="21" t="s">
        <v>45</v>
      </c>
      <c r="E16" s="91" t="s">
        <v>43</v>
      </c>
      <c r="F16" s="36">
        <v>356166</v>
      </c>
      <c r="G16" s="37">
        <f>F16/F17*100%</f>
        <v>0.44069151371322374</v>
      </c>
    </row>
    <row r="17" spans="1:7" s="31" customFormat="1" ht="39.950000000000003" customHeight="1" x14ac:dyDescent="0.25">
      <c r="A17" s="87"/>
      <c r="B17" s="21"/>
      <c r="C17" s="21"/>
      <c r="D17" s="21" t="s">
        <v>39</v>
      </c>
      <c r="E17" s="91"/>
      <c r="F17" s="36">
        <f>SUM(F15:F16)</f>
        <v>808198</v>
      </c>
      <c r="G17" s="38">
        <f>SUM(G15:G16)</f>
        <v>1</v>
      </c>
    </row>
    <row r="18" spans="1:7" ht="15.75" x14ac:dyDescent="0.25">
      <c r="B18" s="28"/>
      <c r="C18" s="28"/>
      <c r="D18" s="29"/>
      <c r="E18" s="92"/>
      <c r="F18" s="32"/>
      <c r="G18" s="33"/>
    </row>
    <row r="20" spans="1:7" ht="15.75" x14ac:dyDescent="0.25">
      <c r="A20" s="88">
        <v>3</v>
      </c>
      <c r="B20" s="22" t="s">
        <v>46</v>
      </c>
    </row>
    <row r="22" spans="1:7" ht="45" x14ac:dyDescent="0.25">
      <c r="B22" s="58" t="s">
        <v>31</v>
      </c>
      <c r="C22" s="59"/>
      <c r="D22" s="58" t="s">
        <v>32</v>
      </c>
      <c r="E22" s="59" t="s">
        <v>33</v>
      </c>
      <c r="F22" s="58" t="s">
        <v>34</v>
      </c>
      <c r="G22" s="58" t="s">
        <v>35</v>
      </c>
    </row>
    <row r="23" spans="1:7" ht="37.5" customHeight="1" x14ac:dyDescent="0.25">
      <c r="B23" s="24">
        <v>1</v>
      </c>
      <c r="C23" s="24"/>
      <c r="D23" s="44" t="s">
        <v>48</v>
      </c>
      <c r="E23" s="40" t="s">
        <v>50</v>
      </c>
      <c r="F23" s="41">
        <v>253086</v>
      </c>
      <c r="G23" s="42">
        <f>F23/F25*100%</f>
        <v>0.3808937577225176</v>
      </c>
    </row>
    <row r="24" spans="1:7" ht="34.5" customHeight="1" x14ac:dyDescent="0.25">
      <c r="B24" s="24">
        <v>2</v>
      </c>
      <c r="C24" s="24"/>
      <c r="D24" s="44" t="s">
        <v>49</v>
      </c>
      <c r="E24" s="40" t="s">
        <v>47</v>
      </c>
      <c r="F24" s="41">
        <v>411367</v>
      </c>
      <c r="G24" s="43">
        <f>F24/F25*100%</f>
        <v>0.61910624227748234</v>
      </c>
    </row>
    <row r="25" spans="1:7" ht="28.5" customHeight="1" x14ac:dyDescent="0.25">
      <c r="B25" s="25"/>
      <c r="C25" s="25"/>
      <c r="D25" s="44" t="s">
        <v>39</v>
      </c>
      <c r="E25" s="39"/>
      <c r="F25" s="26">
        <f>SUM(F23:F24)</f>
        <v>664453</v>
      </c>
      <c r="G25" s="35">
        <f>SUM(G23:G24)</f>
        <v>1</v>
      </c>
    </row>
    <row r="28" spans="1:7" ht="15.75" x14ac:dyDescent="0.25">
      <c r="A28" s="88">
        <v>4</v>
      </c>
      <c r="B28" s="48" t="s">
        <v>51</v>
      </c>
      <c r="C28" s="48"/>
    </row>
    <row r="30" spans="1:7" ht="45" x14ac:dyDescent="0.25">
      <c r="B30" s="58" t="s">
        <v>31</v>
      </c>
      <c r="C30" s="89" t="s">
        <v>32</v>
      </c>
      <c r="D30" s="90"/>
      <c r="E30" s="59" t="s">
        <v>33</v>
      </c>
      <c r="F30" s="58" t="s">
        <v>34</v>
      </c>
      <c r="G30" s="58" t="s">
        <v>35</v>
      </c>
    </row>
    <row r="31" spans="1:7" s="46" customFormat="1" ht="150" customHeight="1" x14ac:dyDescent="0.25">
      <c r="A31" s="87"/>
      <c r="B31" s="40">
        <v>1</v>
      </c>
      <c r="C31" s="40"/>
      <c r="D31" s="44" t="s">
        <v>55</v>
      </c>
      <c r="E31" s="40" t="s">
        <v>52</v>
      </c>
      <c r="F31" s="41">
        <v>382194</v>
      </c>
      <c r="G31" s="42">
        <f>F31/F34*100%</f>
        <v>0.24949929627298864</v>
      </c>
    </row>
    <row r="32" spans="1:7" s="46" customFormat="1" ht="150" customHeight="1" x14ac:dyDescent="0.25">
      <c r="A32" s="87"/>
      <c r="B32" s="40">
        <v>2</v>
      </c>
      <c r="C32" s="40"/>
      <c r="D32" s="44" t="s">
        <v>89</v>
      </c>
      <c r="E32" s="40" t="s">
        <v>53</v>
      </c>
      <c r="F32" s="41">
        <v>984736</v>
      </c>
      <c r="G32" s="42">
        <f>F32/F34*100%</f>
        <v>0.64284352714767301</v>
      </c>
    </row>
    <row r="33" spans="1:7" s="46" customFormat="1" ht="150" customHeight="1" x14ac:dyDescent="0.25">
      <c r="A33" s="87"/>
      <c r="B33" s="40">
        <v>3</v>
      </c>
      <c r="C33" s="40"/>
      <c r="D33" s="44" t="s">
        <v>56</v>
      </c>
      <c r="E33" s="40" t="s">
        <v>54</v>
      </c>
      <c r="F33" s="41">
        <v>164914</v>
      </c>
      <c r="G33" s="43">
        <f>F33/F34*100%</f>
        <v>0.10765717657933836</v>
      </c>
    </row>
    <row r="34" spans="1:7" s="46" customFormat="1" ht="36.950000000000003" customHeight="1" x14ac:dyDescent="0.25">
      <c r="A34" s="87"/>
      <c r="B34" s="44"/>
      <c r="C34" s="44"/>
      <c r="D34" s="44" t="s">
        <v>39</v>
      </c>
      <c r="E34" s="40"/>
      <c r="F34" s="41">
        <f>SUM(F31:F33)</f>
        <v>1531844</v>
      </c>
      <c r="G34" s="47">
        <f>SUM(G31:G33)</f>
        <v>1</v>
      </c>
    </row>
    <row r="36" spans="1:7" ht="15.75" x14ac:dyDescent="0.25">
      <c r="A36" s="88">
        <v>5</v>
      </c>
      <c r="B36" s="22" t="s">
        <v>57</v>
      </c>
    </row>
    <row r="38" spans="1:7" ht="45" x14ac:dyDescent="0.25">
      <c r="B38" s="58" t="s">
        <v>31</v>
      </c>
      <c r="C38" s="89" t="s">
        <v>32</v>
      </c>
      <c r="D38" s="90"/>
      <c r="E38" s="59" t="s">
        <v>33</v>
      </c>
      <c r="F38" s="58" t="s">
        <v>34</v>
      </c>
      <c r="G38" s="58" t="s">
        <v>35</v>
      </c>
    </row>
    <row r="39" spans="1:7" s="31" customFormat="1" ht="150" customHeight="1" x14ac:dyDescent="0.25">
      <c r="A39" s="87"/>
      <c r="B39" s="40">
        <v>1</v>
      </c>
      <c r="C39" s="40"/>
      <c r="D39" s="44" t="s">
        <v>61</v>
      </c>
      <c r="E39" s="40" t="s">
        <v>53</v>
      </c>
      <c r="F39" s="41">
        <v>22538</v>
      </c>
      <c r="G39" s="42">
        <f>F39/F45*100%</f>
        <v>2.1637677861846432E-2</v>
      </c>
    </row>
    <row r="40" spans="1:7" s="31" customFormat="1" ht="150" customHeight="1" x14ac:dyDescent="0.25">
      <c r="A40" s="87"/>
      <c r="B40" s="40">
        <v>2</v>
      </c>
      <c r="C40" s="40"/>
      <c r="D40" s="44" t="s">
        <v>62</v>
      </c>
      <c r="E40" s="40" t="s">
        <v>58</v>
      </c>
      <c r="F40" s="41">
        <v>197744</v>
      </c>
      <c r="G40" s="43">
        <f>F40/F45*100%</f>
        <v>0.18984474980534921</v>
      </c>
    </row>
    <row r="41" spans="1:7" s="31" customFormat="1" ht="150" customHeight="1" x14ac:dyDescent="0.25">
      <c r="A41" s="87"/>
      <c r="B41" s="40">
        <v>3</v>
      </c>
      <c r="C41" s="40"/>
      <c r="D41" s="44" t="s">
        <v>63</v>
      </c>
      <c r="E41" s="40" t="s">
        <v>59</v>
      </c>
      <c r="F41" s="41">
        <v>531195</v>
      </c>
      <c r="G41" s="42">
        <f>F41/F45*100%</f>
        <v>0.50997543223992881</v>
      </c>
    </row>
    <row r="42" spans="1:7" s="31" customFormat="1" ht="150" customHeight="1" x14ac:dyDescent="0.25">
      <c r="A42" s="87"/>
      <c r="B42" s="40">
        <v>4</v>
      </c>
      <c r="C42" s="40"/>
      <c r="D42" s="44" t="s">
        <v>64</v>
      </c>
      <c r="E42" s="40" t="s">
        <v>53</v>
      </c>
      <c r="F42" s="41">
        <v>80969</v>
      </c>
      <c r="G42" s="43">
        <f>F42/F45*100%</f>
        <v>7.7734543384321758E-2</v>
      </c>
    </row>
    <row r="43" spans="1:7" s="31" customFormat="1" ht="150" customHeight="1" x14ac:dyDescent="0.25">
      <c r="A43" s="87"/>
      <c r="B43" s="40">
        <v>5</v>
      </c>
      <c r="C43" s="40"/>
      <c r="D43" s="44" t="s">
        <v>65</v>
      </c>
      <c r="E43" s="40" t="s">
        <v>53</v>
      </c>
      <c r="F43" s="41">
        <v>9051</v>
      </c>
      <c r="G43" s="43">
        <f>F43/F45*100%</f>
        <v>8.6894410474563869E-3</v>
      </c>
    </row>
    <row r="44" spans="1:7" s="31" customFormat="1" ht="150" customHeight="1" x14ac:dyDescent="0.25">
      <c r="A44" s="87"/>
      <c r="B44" s="40">
        <v>6</v>
      </c>
      <c r="C44" s="40"/>
      <c r="D44" s="44" t="s">
        <v>66</v>
      </c>
      <c r="E44" s="40" t="s">
        <v>60</v>
      </c>
      <c r="F44" s="41">
        <v>200112</v>
      </c>
      <c r="G44" s="43">
        <f>F44/F45*100%</f>
        <v>0.19211815566109741</v>
      </c>
    </row>
    <row r="45" spans="1:7" s="31" customFormat="1" ht="36.950000000000003" customHeight="1" x14ac:dyDescent="0.25">
      <c r="A45" s="87"/>
      <c r="B45" s="44"/>
      <c r="C45" s="44"/>
      <c r="D45" s="44" t="s">
        <v>39</v>
      </c>
      <c r="E45" s="40"/>
      <c r="F45" s="41">
        <f>SUM(F39:F44)</f>
        <v>1041609</v>
      </c>
      <c r="G45" s="47">
        <f>SUM(G39:G44)</f>
        <v>1</v>
      </c>
    </row>
    <row r="46" spans="1:7" x14ac:dyDescent="0.25">
      <c r="B46" s="49"/>
      <c r="C46" s="49"/>
      <c r="D46" s="50"/>
      <c r="E46" s="50"/>
      <c r="F46" s="51"/>
      <c r="G46" s="52"/>
    </row>
    <row r="47" spans="1:7" ht="15.75" x14ac:dyDescent="0.25">
      <c r="A47" s="88">
        <v>6</v>
      </c>
      <c r="B47" s="22" t="s">
        <v>67</v>
      </c>
    </row>
    <row r="49" spans="1:8" ht="45" x14ac:dyDescent="0.25">
      <c r="B49" s="58" t="s">
        <v>31</v>
      </c>
      <c r="C49" s="59"/>
      <c r="D49" s="58" t="s">
        <v>32</v>
      </c>
      <c r="E49" s="59" t="s">
        <v>33</v>
      </c>
      <c r="F49" s="66" t="s">
        <v>34</v>
      </c>
      <c r="G49" s="66"/>
      <c r="H49" s="58" t="s">
        <v>35</v>
      </c>
    </row>
    <row r="50" spans="1:8" ht="75" customHeight="1" x14ac:dyDescent="0.25">
      <c r="B50" s="64">
        <v>1</v>
      </c>
      <c r="C50" s="53"/>
      <c r="D50" s="62" t="s">
        <v>71</v>
      </c>
      <c r="E50" s="60" t="s">
        <v>68</v>
      </c>
      <c r="F50" s="40" t="s">
        <v>69</v>
      </c>
      <c r="G50" s="41">
        <v>500908</v>
      </c>
      <c r="H50" s="34">
        <v>0.67349999999999999</v>
      </c>
    </row>
    <row r="51" spans="1:8" ht="75" customHeight="1" x14ac:dyDescent="0.25">
      <c r="B51" s="65"/>
      <c r="C51" s="54"/>
      <c r="D51" s="63"/>
      <c r="E51" s="61"/>
      <c r="F51" s="40" t="s">
        <v>70</v>
      </c>
      <c r="G51" s="41">
        <v>242865</v>
      </c>
      <c r="H51" s="34">
        <v>0.32650000000000001</v>
      </c>
    </row>
    <row r="52" spans="1:8" ht="39.950000000000003" customHeight="1" x14ac:dyDescent="0.25">
      <c r="B52" s="24"/>
      <c r="C52" s="24"/>
      <c r="D52" s="25"/>
      <c r="E52" s="40" t="s">
        <v>72</v>
      </c>
      <c r="F52" s="55"/>
      <c r="G52" s="26">
        <f>SUM(G50:G51)</f>
        <v>743773</v>
      </c>
      <c r="H52" s="56">
        <f>SUM(H50:H51)</f>
        <v>1</v>
      </c>
    </row>
    <row r="55" spans="1:8" ht="15.75" x14ac:dyDescent="0.25">
      <c r="A55" s="88"/>
      <c r="B55" s="22" t="s">
        <v>73</v>
      </c>
    </row>
    <row r="57" spans="1:8" ht="45" x14ac:dyDescent="0.25">
      <c r="B57" s="58" t="s">
        <v>31</v>
      </c>
      <c r="C57" s="59"/>
      <c r="D57" s="58" t="s">
        <v>32</v>
      </c>
      <c r="E57" s="59" t="s">
        <v>33</v>
      </c>
      <c r="F57" s="58" t="s">
        <v>34</v>
      </c>
      <c r="G57" s="58" t="s">
        <v>35</v>
      </c>
    </row>
    <row r="58" spans="1:8" ht="150" customHeight="1" x14ac:dyDescent="0.25">
      <c r="B58" s="45">
        <v>1</v>
      </c>
      <c r="C58" s="45"/>
      <c r="D58" s="44" t="s">
        <v>76</v>
      </c>
      <c r="E58" s="40" t="s">
        <v>53</v>
      </c>
      <c r="F58" s="41">
        <v>50329</v>
      </c>
      <c r="G58" s="43">
        <f>F58/F61*100%</f>
        <v>5.3122443702073537E-2</v>
      </c>
    </row>
    <row r="59" spans="1:8" ht="150" customHeight="1" x14ac:dyDescent="0.25">
      <c r="B59" s="45">
        <v>2</v>
      </c>
      <c r="C59" s="45"/>
      <c r="D59" s="44" t="s">
        <v>77</v>
      </c>
      <c r="E59" s="40" t="s">
        <v>74</v>
      </c>
      <c r="F59" s="41">
        <v>464412</v>
      </c>
      <c r="G59" s="43">
        <f>F59/F61*100%</f>
        <v>0.49018856572885167</v>
      </c>
    </row>
    <row r="60" spans="1:8" ht="150" customHeight="1" x14ac:dyDescent="0.25">
      <c r="B60" s="45">
        <v>3</v>
      </c>
      <c r="C60" s="45"/>
      <c r="D60" s="44" t="s">
        <v>78</v>
      </c>
      <c r="E60" s="40" t="s">
        <v>75</v>
      </c>
      <c r="F60" s="41">
        <v>432674</v>
      </c>
      <c r="G60" s="43">
        <f>F60/F61*100%</f>
        <v>0.4566889905690748</v>
      </c>
    </row>
    <row r="61" spans="1:8" ht="33" customHeight="1" x14ac:dyDescent="0.25">
      <c r="B61" s="45"/>
      <c r="C61" s="45"/>
      <c r="D61" s="44" t="s">
        <v>39</v>
      </c>
      <c r="E61" s="40"/>
      <c r="F61" s="41">
        <f>SUM(F58:F60)</f>
        <v>947415</v>
      </c>
      <c r="G61" s="47">
        <f>SUM(G58:G60)</f>
        <v>1</v>
      </c>
    </row>
    <row r="62" spans="1:8" ht="15.75" x14ac:dyDescent="0.25">
      <c r="B62" s="17"/>
      <c r="C62" s="17"/>
      <c r="D62" s="18"/>
      <c r="E62" s="18"/>
      <c r="F62" s="19"/>
      <c r="G62" s="57"/>
    </row>
    <row r="63" spans="1:8" ht="15.75" x14ac:dyDescent="0.25">
      <c r="A63" s="88"/>
      <c r="B63" s="22" t="s">
        <v>79</v>
      </c>
    </row>
    <row r="65" spans="2:7" ht="45" x14ac:dyDescent="0.25">
      <c r="B65" s="58" t="s">
        <v>31</v>
      </c>
      <c r="C65" s="59"/>
      <c r="D65" s="58" t="s">
        <v>32</v>
      </c>
      <c r="E65" s="59" t="s">
        <v>33</v>
      </c>
      <c r="F65" s="58" t="s">
        <v>34</v>
      </c>
      <c r="G65" s="58" t="s">
        <v>35</v>
      </c>
    </row>
    <row r="66" spans="2:7" ht="150" customHeight="1" x14ac:dyDescent="0.25">
      <c r="B66" s="45">
        <v>1</v>
      </c>
      <c r="C66" s="45"/>
      <c r="D66" s="44" t="s">
        <v>83</v>
      </c>
      <c r="E66" s="40" t="s">
        <v>80</v>
      </c>
      <c r="F66" s="41">
        <v>75778</v>
      </c>
      <c r="G66" s="43">
        <f>F66/F69*100%</f>
        <v>0.31643386574799037</v>
      </c>
    </row>
    <row r="67" spans="2:7" ht="150" customHeight="1" x14ac:dyDescent="0.25">
      <c r="B67" s="45">
        <v>2</v>
      </c>
      <c r="C67" s="45"/>
      <c r="D67" s="44" t="s">
        <v>84</v>
      </c>
      <c r="E67" s="40" t="s">
        <v>81</v>
      </c>
      <c r="F67" s="41">
        <v>23216</v>
      </c>
      <c r="G67" s="43">
        <f>F67/F69*100%</f>
        <v>9.6945401398893419E-2</v>
      </c>
    </row>
    <row r="68" spans="2:7" ht="150" customHeight="1" x14ac:dyDescent="0.25">
      <c r="B68" s="45">
        <v>3</v>
      </c>
      <c r="C68" s="45"/>
      <c r="D68" s="44" t="s">
        <v>85</v>
      </c>
      <c r="E68" s="40" t="s">
        <v>82</v>
      </c>
      <c r="F68" s="41">
        <v>140481</v>
      </c>
      <c r="G68" s="43">
        <v>0.58660000000000001</v>
      </c>
    </row>
    <row r="69" spans="2:7" ht="36.950000000000003" customHeight="1" x14ac:dyDescent="0.25">
      <c r="B69" s="45"/>
      <c r="C69" s="45"/>
      <c r="D69" s="44" t="s">
        <v>39</v>
      </c>
      <c r="E69" s="40"/>
      <c r="F69" s="41">
        <f>SUM(F66:F68)</f>
        <v>239475</v>
      </c>
      <c r="G69" s="47">
        <f>SUM(G66:G68)</f>
        <v>0.99997926714688379</v>
      </c>
    </row>
    <row r="70" spans="2:7" x14ac:dyDescent="0.25">
      <c r="B70" s="49"/>
      <c r="C70" s="49"/>
      <c r="D70" s="50"/>
      <c r="E70" s="50"/>
      <c r="F70" s="51"/>
      <c r="G70" s="52"/>
    </row>
  </sheetData>
  <mergeCells count="9">
    <mergeCell ref="E50:E51"/>
    <mergeCell ref="D50:D51"/>
    <mergeCell ref="B50:B51"/>
    <mergeCell ref="F49:G49"/>
    <mergeCell ref="B1:G1"/>
    <mergeCell ref="C5:D5"/>
    <mergeCell ref="C14:D14"/>
    <mergeCell ref="C38:D38"/>
    <mergeCell ref="C30:D30"/>
  </mergeCells>
  <pageMargins left="0.7" right="0.7" top="0.75" bottom="0.75" header="0.3" footer="0.3"/>
  <pageSetup paperSize="10000" scale="65" orientation="portrait" horizontalDpi="0" verticalDpi="0" r:id="rId1"/>
  <rowBreaks count="1" manualBreakCount="1">
    <brk id="3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opLeftCell="D1" workbookViewId="0">
      <selection activeCell="D26" sqref="D26"/>
    </sheetView>
  </sheetViews>
  <sheetFormatPr defaultRowHeight="15" x14ac:dyDescent="0.25"/>
  <cols>
    <col min="1" max="1" width="4" style="1" customWidth="1"/>
    <col min="2" max="2" width="29" customWidth="1"/>
    <col min="3" max="4" width="19.28515625" style="1" customWidth="1"/>
    <col min="5" max="5" width="19.85546875" style="1" customWidth="1"/>
    <col min="6" max="6" width="17" style="1" customWidth="1"/>
    <col min="7" max="7" width="18.7109375" style="1" customWidth="1"/>
    <col min="8" max="8" width="18.140625" style="1" customWidth="1"/>
    <col min="9" max="9" width="15.140625" style="1" customWidth="1"/>
  </cols>
  <sheetData>
    <row r="1" spans="1:9" x14ac:dyDescent="0.25">
      <c r="A1" s="69" t="s">
        <v>17</v>
      </c>
      <c r="B1" s="69"/>
      <c r="C1" s="69"/>
      <c r="D1" s="69"/>
      <c r="E1" s="69"/>
      <c r="F1" s="69"/>
      <c r="G1" s="69"/>
      <c r="H1" s="69"/>
      <c r="I1" s="69"/>
    </row>
    <row r="2" spans="1:9" x14ac:dyDescent="0.25">
      <c r="A2" s="70" t="s">
        <v>18</v>
      </c>
      <c r="B2" s="70"/>
      <c r="C2" s="70"/>
      <c r="D2" s="70"/>
      <c r="E2" s="70"/>
      <c r="F2" s="70"/>
      <c r="G2" s="70"/>
      <c r="H2" s="70"/>
      <c r="I2" s="70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68" t="s">
        <v>0</v>
      </c>
      <c r="B4" s="68" t="s">
        <v>1</v>
      </c>
      <c r="C4" s="68" t="s">
        <v>2</v>
      </c>
      <c r="D4" s="68"/>
      <c r="E4" s="68"/>
      <c r="F4" s="71" t="s">
        <v>15</v>
      </c>
      <c r="G4" s="71"/>
      <c r="H4" s="71"/>
      <c r="I4" s="72" t="s">
        <v>16</v>
      </c>
    </row>
    <row r="5" spans="1:9" x14ac:dyDescent="0.25">
      <c r="A5" s="68"/>
      <c r="B5" s="68"/>
      <c r="C5" s="68" t="s">
        <v>8</v>
      </c>
      <c r="D5" s="68"/>
      <c r="E5" s="68"/>
      <c r="F5" s="71" t="s">
        <v>8</v>
      </c>
      <c r="G5" s="71"/>
      <c r="H5" s="71"/>
      <c r="I5" s="72"/>
    </row>
    <row r="6" spans="1:9" x14ac:dyDescent="0.25">
      <c r="A6" s="68"/>
      <c r="B6" s="68"/>
      <c r="C6" s="12" t="s">
        <v>3</v>
      </c>
      <c r="D6" s="12" t="s">
        <v>4</v>
      </c>
      <c r="E6" s="12" t="s">
        <v>5</v>
      </c>
      <c r="F6" s="13" t="s">
        <v>3</v>
      </c>
      <c r="G6" s="13" t="s">
        <v>4</v>
      </c>
      <c r="H6" s="13" t="s">
        <v>5</v>
      </c>
      <c r="I6" s="72"/>
    </row>
    <row r="7" spans="1:9" ht="24.95" customHeight="1" x14ac:dyDescent="0.25">
      <c r="A7" s="5">
        <v>1</v>
      </c>
      <c r="B7" s="6" t="s">
        <v>6</v>
      </c>
      <c r="C7" s="8">
        <v>614789</v>
      </c>
      <c r="D7" s="8">
        <v>620241</v>
      </c>
      <c r="E7" s="8">
        <f>C7+D7</f>
        <v>1235030</v>
      </c>
      <c r="F7" s="8">
        <v>324286</v>
      </c>
      <c r="G7" s="8">
        <v>368579</v>
      </c>
      <c r="H7" s="8">
        <f>F7+G7</f>
        <v>692865</v>
      </c>
      <c r="I7" s="7">
        <f>H7/E7</f>
        <v>0.56101066370857389</v>
      </c>
    </row>
    <row r="8" spans="1:9" ht="24.95" customHeight="1" x14ac:dyDescent="0.25">
      <c r="A8" s="5">
        <f>A7+1</f>
        <v>2</v>
      </c>
      <c r="B8" s="6" t="s">
        <v>7</v>
      </c>
      <c r="C8" s="8">
        <v>153595</v>
      </c>
      <c r="D8" s="8">
        <v>157579</v>
      </c>
      <c r="E8" s="8">
        <f t="shared" ref="E8:E14" si="0">C8+D8</f>
        <v>311174</v>
      </c>
      <c r="F8" s="8">
        <v>115787</v>
      </c>
      <c r="G8" s="8">
        <v>126745</v>
      </c>
      <c r="H8" s="8">
        <f t="shared" ref="H8:H14" si="1">F8+G8</f>
        <v>242532</v>
      </c>
      <c r="I8" s="7">
        <f t="shared" ref="I8:I14" si="2">H8/E8</f>
        <v>0.77940959077557892</v>
      </c>
    </row>
    <row r="9" spans="1:9" ht="24.95" customHeight="1" x14ac:dyDescent="0.25">
      <c r="A9" s="5">
        <f t="shared" ref="A9:A14" si="3">A8+1</f>
        <v>3</v>
      </c>
      <c r="B9" s="6" t="s">
        <v>9</v>
      </c>
      <c r="C9" s="8">
        <v>894249</v>
      </c>
      <c r="D9" s="8">
        <v>878212</v>
      </c>
      <c r="E9" s="8">
        <f t="shared" si="0"/>
        <v>1772461</v>
      </c>
      <c r="F9" s="8">
        <v>473402</v>
      </c>
      <c r="G9" s="8">
        <v>570937</v>
      </c>
      <c r="H9" s="8">
        <f t="shared" si="1"/>
        <v>1044339</v>
      </c>
      <c r="I9" s="7">
        <f t="shared" si="2"/>
        <v>0.58920280897576871</v>
      </c>
    </row>
    <row r="10" spans="1:9" ht="24.95" customHeight="1" x14ac:dyDescent="0.25">
      <c r="A10" s="5">
        <f t="shared" si="3"/>
        <v>4</v>
      </c>
      <c r="B10" s="6" t="s">
        <v>10</v>
      </c>
      <c r="C10" s="8">
        <v>691613</v>
      </c>
      <c r="D10" s="8">
        <v>703728</v>
      </c>
      <c r="E10" s="8">
        <f t="shared" si="0"/>
        <v>1395341</v>
      </c>
      <c r="F10" s="8">
        <v>393585</v>
      </c>
      <c r="G10" s="8">
        <v>428998</v>
      </c>
      <c r="H10" s="8">
        <f t="shared" si="1"/>
        <v>822583</v>
      </c>
      <c r="I10" s="7">
        <f t="shared" si="2"/>
        <v>0.5895211278103345</v>
      </c>
    </row>
    <row r="11" spans="1:9" ht="24.95" customHeight="1" x14ac:dyDescent="0.25">
      <c r="A11" s="5">
        <f t="shared" si="3"/>
        <v>5</v>
      </c>
      <c r="B11" s="6" t="s">
        <v>11</v>
      </c>
      <c r="C11" s="8">
        <v>1269985</v>
      </c>
      <c r="D11" s="8">
        <v>1238821</v>
      </c>
      <c r="E11" s="8">
        <f t="shared" si="0"/>
        <v>2508806</v>
      </c>
      <c r="F11" s="8">
        <v>740662</v>
      </c>
      <c r="G11" s="8">
        <v>837403</v>
      </c>
      <c r="H11" s="8">
        <f t="shared" si="1"/>
        <v>1578065</v>
      </c>
      <c r="I11" s="7">
        <f t="shared" si="2"/>
        <v>0.62901037385911862</v>
      </c>
    </row>
    <row r="12" spans="1:9" ht="24.95" customHeight="1" x14ac:dyDescent="0.25">
      <c r="A12" s="5">
        <f t="shared" si="3"/>
        <v>6</v>
      </c>
      <c r="B12" s="6" t="s">
        <v>12</v>
      </c>
      <c r="C12" s="8">
        <v>809350</v>
      </c>
      <c r="D12" s="8">
        <v>797671</v>
      </c>
      <c r="E12" s="8">
        <f t="shared" si="0"/>
        <v>1607021</v>
      </c>
      <c r="F12" s="8">
        <v>517931</v>
      </c>
      <c r="G12" s="8">
        <v>549096</v>
      </c>
      <c r="H12" s="8">
        <f t="shared" si="1"/>
        <v>1067027</v>
      </c>
      <c r="I12" s="7">
        <f t="shared" si="2"/>
        <v>0.66397825541794409</v>
      </c>
    </row>
    <row r="13" spans="1:9" ht="24.95" customHeight="1" x14ac:dyDescent="0.25">
      <c r="A13" s="5">
        <f t="shared" si="3"/>
        <v>7</v>
      </c>
      <c r="B13" s="6" t="s">
        <v>13</v>
      </c>
      <c r="C13" s="8">
        <v>679987</v>
      </c>
      <c r="D13" s="8">
        <v>668178</v>
      </c>
      <c r="E13" s="8">
        <f t="shared" si="0"/>
        <v>1348165</v>
      </c>
      <c r="F13" s="8">
        <v>341263</v>
      </c>
      <c r="G13" s="8">
        <v>469405</v>
      </c>
      <c r="H13" s="8">
        <f t="shared" si="1"/>
        <v>810668</v>
      </c>
      <c r="I13" s="7">
        <f t="shared" si="2"/>
        <v>0.60131215392774628</v>
      </c>
    </row>
    <row r="14" spans="1:9" ht="24.95" customHeight="1" x14ac:dyDescent="0.25">
      <c r="A14" s="5">
        <f t="shared" si="3"/>
        <v>8</v>
      </c>
      <c r="B14" s="6" t="s">
        <v>14</v>
      </c>
      <c r="C14" s="8">
        <v>897510</v>
      </c>
      <c r="D14" s="8">
        <v>864112</v>
      </c>
      <c r="E14" s="8">
        <f t="shared" si="0"/>
        <v>1761622</v>
      </c>
      <c r="F14" s="8">
        <v>466003</v>
      </c>
      <c r="G14" s="8">
        <v>531494</v>
      </c>
      <c r="H14" s="8">
        <f t="shared" si="1"/>
        <v>997497</v>
      </c>
      <c r="I14" s="7">
        <f t="shared" si="2"/>
        <v>0.56623781946410756</v>
      </c>
    </row>
    <row r="15" spans="1:9" ht="20.25" customHeight="1" x14ac:dyDescent="0.25">
      <c r="I15" s="16">
        <f>AVERAGE(I7:I14)</f>
        <v>0.62246034924239657</v>
      </c>
    </row>
  </sheetData>
  <mergeCells count="9">
    <mergeCell ref="A4:A6"/>
    <mergeCell ref="A1:I1"/>
    <mergeCell ref="A2:I2"/>
    <mergeCell ref="C4:E4"/>
    <mergeCell ref="C5:E5"/>
    <mergeCell ref="F4:H4"/>
    <mergeCell ref="F5:H5"/>
    <mergeCell ref="I4:I6"/>
    <mergeCell ref="B4:B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C10" sqref="C10"/>
    </sheetView>
  </sheetViews>
  <sheetFormatPr defaultRowHeight="15" x14ac:dyDescent="0.25"/>
  <cols>
    <col min="1" max="1" width="4" style="1" customWidth="1"/>
    <col min="2" max="2" width="20.140625" customWidth="1"/>
    <col min="3" max="3" width="35" style="1" customWidth="1"/>
    <col min="4" max="4" width="36.7109375" style="1" customWidth="1"/>
    <col min="5" max="5" width="15.140625" style="1" customWidth="1"/>
  </cols>
  <sheetData>
    <row r="1" spans="1:5" x14ac:dyDescent="0.25">
      <c r="A1" s="69" t="s">
        <v>19</v>
      </c>
      <c r="B1" s="69"/>
      <c r="C1" s="69"/>
      <c r="D1" s="69"/>
      <c r="E1" s="69"/>
    </row>
    <row r="2" spans="1:5" x14ac:dyDescent="0.25">
      <c r="A2" s="70" t="s">
        <v>18</v>
      </c>
      <c r="B2" s="70"/>
      <c r="C2" s="70"/>
      <c r="D2" s="70"/>
      <c r="E2" s="70"/>
    </row>
    <row r="3" spans="1:5" x14ac:dyDescent="0.25">
      <c r="A3" s="2"/>
      <c r="B3" s="2"/>
      <c r="C3" s="2"/>
      <c r="D3" s="2"/>
      <c r="E3" s="2"/>
    </row>
    <row r="4" spans="1:5" x14ac:dyDescent="0.25">
      <c r="A4" s="68" t="s">
        <v>0</v>
      </c>
      <c r="B4" s="68" t="s">
        <v>1</v>
      </c>
      <c r="C4" s="10" t="s">
        <v>20</v>
      </c>
      <c r="D4" s="11" t="s">
        <v>21</v>
      </c>
      <c r="E4" s="72" t="s">
        <v>16</v>
      </c>
    </row>
    <row r="5" spans="1:5" x14ac:dyDescent="0.25">
      <c r="A5" s="68"/>
      <c r="B5" s="68"/>
      <c r="C5" s="10" t="s">
        <v>8</v>
      </c>
      <c r="D5" s="11" t="s">
        <v>8</v>
      </c>
      <c r="E5" s="72"/>
    </row>
    <row r="6" spans="1:5" x14ac:dyDescent="0.25">
      <c r="A6" s="68"/>
      <c r="B6" s="68"/>
      <c r="C6" s="12" t="s">
        <v>4</v>
      </c>
      <c r="D6" s="13" t="s">
        <v>4</v>
      </c>
      <c r="E6" s="72"/>
    </row>
    <row r="7" spans="1:5" ht="24.95" customHeight="1" x14ac:dyDescent="0.25">
      <c r="A7" s="5">
        <v>1</v>
      </c>
      <c r="B7" s="6" t="s">
        <v>6</v>
      </c>
      <c r="C7" s="8">
        <v>620241</v>
      </c>
      <c r="D7" s="8">
        <v>368579</v>
      </c>
      <c r="E7" s="7">
        <f>D7/C7</f>
        <v>0.59425126684627427</v>
      </c>
    </row>
    <row r="8" spans="1:5" ht="24.95" customHeight="1" x14ac:dyDescent="0.25">
      <c r="A8" s="5">
        <f>A7+1</f>
        <v>2</v>
      </c>
      <c r="B8" s="6" t="s">
        <v>7</v>
      </c>
      <c r="C8" s="8">
        <v>157579</v>
      </c>
      <c r="D8" s="8">
        <v>126745</v>
      </c>
      <c r="E8" s="7">
        <f>D8/C8</f>
        <v>0.80432671866175065</v>
      </c>
    </row>
    <row r="9" spans="1:5" ht="24.95" customHeight="1" x14ac:dyDescent="0.25">
      <c r="A9" s="5">
        <f t="shared" ref="A9:A14" si="0">A8+1</f>
        <v>3</v>
      </c>
      <c r="B9" s="6" t="s">
        <v>9</v>
      </c>
      <c r="C9" s="8">
        <v>878212</v>
      </c>
      <c r="D9" s="8">
        <v>570937</v>
      </c>
      <c r="E9" s="7">
        <f t="shared" ref="E9:E14" si="1">D9/C9</f>
        <v>0.6501129567803674</v>
      </c>
    </row>
    <row r="10" spans="1:5" ht="24.95" customHeight="1" x14ac:dyDescent="0.25">
      <c r="A10" s="5">
        <f t="shared" si="0"/>
        <v>4</v>
      </c>
      <c r="B10" s="6" t="s">
        <v>10</v>
      </c>
      <c r="C10" s="8">
        <v>703728</v>
      </c>
      <c r="D10" s="8">
        <v>428998</v>
      </c>
      <c r="E10" s="7">
        <f t="shared" si="1"/>
        <v>0.60960768933451559</v>
      </c>
    </row>
    <row r="11" spans="1:5" ht="24.95" customHeight="1" x14ac:dyDescent="0.25">
      <c r="A11" s="5">
        <f t="shared" si="0"/>
        <v>5</v>
      </c>
      <c r="B11" s="6" t="s">
        <v>11</v>
      </c>
      <c r="C11" s="8">
        <v>1238821</v>
      </c>
      <c r="D11" s="8">
        <v>837403</v>
      </c>
      <c r="E11" s="7">
        <f t="shared" si="1"/>
        <v>0.6759677144639944</v>
      </c>
    </row>
    <row r="12" spans="1:5" ht="24.95" customHeight="1" x14ac:dyDescent="0.25">
      <c r="A12" s="5">
        <f t="shared" si="0"/>
        <v>6</v>
      </c>
      <c r="B12" s="6" t="s">
        <v>12</v>
      </c>
      <c r="C12" s="8">
        <v>797671</v>
      </c>
      <c r="D12" s="8">
        <v>549096</v>
      </c>
      <c r="E12" s="7">
        <f t="shared" si="1"/>
        <v>0.6883740288916107</v>
      </c>
    </row>
    <row r="13" spans="1:5" ht="24.95" customHeight="1" x14ac:dyDescent="0.25">
      <c r="A13" s="5">
        <f t="shared" si="0"/>
        <v>7</v>
      </c>
      <c r="B13" s="6" t="s">
        <v>13</v>
      </c>
      <c r="C13" s="8">
        <v>668178</v>
      </c>
      <c r="D13" s="8">
        <v>469405</v>
      </c>
      <c r="E13" s="7">
        <f t="shared" si="1"/>
        <v>0.70251489872459139</v>
      </c>
    </row>
    <row r="14" spans="1:5" ht="24.95" customHeight="1" x14ac:dyDescent="0.25">
      <c r="A14" s="5">
        <f t="shared" si="0"/>
        <v>8</v>
      </c>
      <c r="B14" s="6" t="s">
        <v>14</v>
      </c>
      <c r="C14" s="8">
        <v>864112</v>
      </c>
      <c r="D14" s="8">
        <v>531494</v>
      </c>
      <c r="E14" s="7">
        <f t="shared" si="1"/>
        <v>0.61507536060140355</v>
      </c>
    </row>
  </sheetData>
  <mergeCells count="5">
    <mergeCell ref="A2:E2"/>
    <mergeCell ref="A4:A6"/>
    <mergeCell ref="B4:B6"/>
    <mergeCell ref="E4:E6"/>
    <mergeCell ref="A1:E1"/>
  </mergeCells>
  <pageMargins left="0.7" right="0.7" top="0.75" bottom="0.75" header="0.3" footer="0.3"/>
  <pageSetup paperSize="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J12" sqref="J12"/>
    </sheetView>
  </sheetViews>
  <sheetFormatPr defaultRowHeight="15" x14ac:dyDescent="0.25"/>
  <cols>
    <col min="1" max="1" width="4" style="1" customWidth="1"/>
    <col min="2" max="2" width="20.140625" customWidth="1"/>
    <col min="3" max="3" width="20.28515625" style="1" customWidth="1"/>
    <col min="4" max="4" width="18.85546875" style="1" customWidth="1"/>
    <col min="5" max="5" width="15.140625" style="1" customWidth="1"/>
  </cols>
  <sheetData>
    <row r="1" spans="1:5" x14ac:dyDescent="0.25">
      <c r="A1" s="69" t="s">
        <v>24</v>
      </c>
      <c r="B1" s="69"/>
      <c r="C1" s="69"/>
      <c r="D1" s="69"/>
      <c r="E1" s="69"/>
    </row>
    <row r="2" spans="1:5" x14ac:dyDescent="0.25">
      <c r="A2" s="70" t="s">
        <v>18</v>
      </c>
      <c r="B2" s="70"/>
      <c r="C2" s="70"/>
      <c r="D2" s="70"/>
      <c r="E2" s="70"/>
    </row>
    <row r="3" spans="1:5" x14ac:dyDescent="0.25">
      <c r="A3" s="2"/>
      <c r="B3" s="2"/>
      <c r="C3" s="2"/>
      <c r="D3" s="2"/>
      <c r="E3" s="2"/>
    </row>
    <row r="4" spans="1:5" x14ac:dyDescent="0.25">
      <c r="A4" s="68" t="s">
        <v>0</v>
      </c>
      <c r="B4" s="68" t="s">
        <v>1</v>
      </c>
      <c r="C4" s="73" t="s">
        <v>22</v>
      </c>
      <c r="D4" s="74"/>
      <c r="E4" s="72" t="s">
        <v>16</v>
      </c>
    </row>
    <row r="5" spans="1:5" x14ac:dyDescent="0.25">
      <c r="A5" s="68"/>
      <c r="B5" s="68"/>
      <c r="C5" s="75" t="s">
        <v>2</v>
      </c>
      <c r="D5" s="75" t="s">
        <v>23</v>
      </c>
      <c r="E5" s="72"/>
    </row>
    <row r="6" spans="1:5" x14ac:dyDescent="0.25">
      <c r="A6" s="68"/>
      <c r="B6" s="68"/>
      <c r="C6" s="76"/>
      <c r="D6" s="76"/>
      <c r="E6" s="72"/>
    </row>
    <row r="7" spans="1:5" ht="24.95" customHeight="1" x14ac:dyDescent="0.25">
      <c r="A7" s="5">
        <v>1</v>
      </c>
      <c r="B7" s="6" t="s">
        <v>6</v>
      </c>
      <c r="C7" s="14">
        <v>309</v>
      </c>
      <c r="D7" s="14">
        <v>246</v>
      </c>
      <c r="E7" s="15">
        <f>D7/C7</f>
        <v>0.79611650485436891</v>
      </c>
    </row>
    <row r="8" spans="1:5" ht="24.95" customHeight="1" x14ac:dyDescent="0.25">
      <c r="A8" s="5">
        <f>A7+1</f>
        <v>2</v>
      </c>
      <c r="B8" s="6" t="s">
        <v>7</v>
      </c>
      <c r="C8" s="14">
        <v>789</v>
      </c>
      <c r="D8" s="14">
        <v>328</v>
      </c>
      <c r="E8" s="15">
        <f>D8/C8</f>
        <v>0.41571609632446133</v>
      </c>
    </row>
    <row r="9" spans="1:5" ht="24.95" customHeight="1" x14ac:dyDescent="0.25">
      <c r="A9" s="5">
        <f t="shared" ref="A9:A14" si="0">A8+1</f>
        <v>3</v>
      </c>
      <c r="B9" s="6" t="s">
        <v>9</v>
      </c>
      <c r="C9" s="14">
        <v>1601</v>
      </c>
      <c r="D9" s="14">
        <v>225</v>
      </c>
      <c r="E9" s="15">
        <f t="shared" ref="E9:E14" si="1">D9/C9</f>
        <v>0.14053716427232979</v>
      </c>
    </row>
    <row r="10" spans="1:5" ht="24.95" customHeight="1" x14ac:dyDescent="0.25">
      <c r="A10" s="5">
        <f t="shared" si="0"/>
        <v>4</v>
      </c>
      <c r="B10" s="6" t="s">
        <v>10</v>
      </c>
      <c r="C10" s="14">
        <v>473</v>
      </c>
      <c r="D10" s="14">
        <v>288</v>
      </c>
      <c r="E10" s="15">
        <f t="shared" si="1"/>
        <v>0.60887949260042284</v>
      </c>
    </row>
    <row r="11" spans="1:5" ht="24.95" customHeight="1" x14ac:dyDescent="0.25">
      <c r="A11" s="5">
        <f t="shared" si="0"/>
        <v>5</v>
      </c>
      <c r="B11" s="6" t="s">
        <v>11</v>
      </c>
      <c r="C11" s="14">
        <v>1371</v>
      </c>
      <c r="D11" s="14">
        <v>382</v>
      </c>
      <c r="E11" s="15">
        <f t="shared" si="1"/>
        <v>0.27862873814733768</v>
      </c>
    </row>
    <row r="12" spans="1:5" ht="24.95" customHeight="1" x14ac:dyDescent="0.25">
      <c r="A12" s="5">
        <f t="shared" si="0"/>
        <v>6</v>
      </c>
      <c r="B12" s="6" t="s">
        <v>12</v>
      </c>
      <c r="C12" s="14">
        <v>255</v>
      </c>
      <c r="D12" s="14">
        <v>146</v>
      </c>
      <c r="E12" s="15">
        <f t="shared" si="1"/>
        <v>0.5725490196078431</v>
      </c>
    </row>
    <row r="13" spans="1:5" ht="24.95" customHeight="1" x14ac:dyDescent="0.25">
      <c r="A13" s="5">
        <f t="shared" si="0"/>
        <v>7</v>
      </c>
      <c r="B13" s="6" t="s">
        <v>13</v>
      </c>
      <c r="C13" s="14">
        <v>665</v>
      </c>
      <c r="D13" s="14">
        <v>214</v>
      </c>
      <c r="E13" s="15">
        <f t="shared" si="1"/>
        <v>0.32180451127819548</v>
      </c>
    </row>
    <row r="14" spans="1:5" ht="24.95" customHeight="1" x14ac:dyDescent="0.25">
      <c r="A14" s="5">
        <f t="shared" si="0"/>
        <v>8</v>
      </c>
      <c r="B14" s="6" t="s">
        <v>14</v>
      </c>
      <c r="C14" s="14">
        <v>972</v>
      </c>
      <c r="D14" s="14">
        <v>94</v>
      </c>
      <c r="E14" s="15">
        <f t="shared" si="1"/>
        <v>9.6707818930041156E-2</v>
      </c>
    </row>
  </sheetData>
  <mergeCells count="8">
    <mergeCell ref="A1:E1"/>
    <mergeCell ref="A2:E2"/>
    <mergeCell ref="A4:A6"/>
    <mergeCell ref="B4:B6"/>
    <mergeCell ref="E4:E6"/>
    <mergeCell ref="C4:D4"/>
    <mergeCell ref="C5:C6"/>
    <mergeCell ref="D5:D6"/>
  </mergeCells>
  <pageMargins left="0.7" right="0.7" top="0.75" bottom="0.75" header="0.3" footer="0.3"/>
  <pageSetup paperSize="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B18" sqref="B18"/>
    </sheetView>
  </sheetViews>
  <sheetFormatPr defaultRowHeight="15" x14ac:dyDescent="0.25"/>
  <cols>
    <col min="1" max="1" width="4" style="1" customWidth="1"/>
    <col min="2" max="2" width="29" customWidth="1"/>
    <col min="3" max="4" width="19.28515625" style="1" customWidth="1"/>
    <col min="5" max="5" width="19.85546875" style="1" customWidth="1"/>
    <col min="6" max="6" width="15.140625" style="1" customWidth="1"/>
  </cols>
  <sheetData>
    <row r="1" spans="1:6" x14ac:dyDescent="0.25">
      <c r="A1" s="4" t="s">
        <v>25</v>
      </c>
      <c r="B1" s="4"/>
      <c r="C1" s="4"/>
      <c r="D1" s="4"/>
      <c r="E1" s="4"/>
      <c r="F1" s="4"/>
    </row>
    <row r="2" spans="1:6" x14ac:dyDescent="0.25">
      <c r="A2" s="3" t="s">
        <v>18</v>
      </c>
      <c r="B2" s="3"/>
      <c r="C2" s="3"/>
      <c r="D2" s="3"/>
      <c r="E2" s="3"/>
      <c r="F2" s="3"/>
    </row>
    <row r="3" spans="1:6" x14ac:dyDescent="0.25">
      <c r="A3" s="2"/>
      <c r="B3" s="2"/>
      <c r="C3" s="2"/>
      <c r="D3" s="2"/>
      <c r="E3" s="2"/>
      <c r="F3" s="2"/>
    </row>
    <row r="4" spans="1:6" x14ac:dyDescent="0.25">
      <c r="A4" s="77" t="s">
        <v>0</v>
      </c>
      <c r="B4" s="77" t="s">
        <v>1</v>
      </c>
      <c r="C4" s="79" t="s">
        <v>26</v>
      </c>
      <c r="D4" s="80"/>
      <c r="E4" s="81"/>
      <c r="F4" s="78" t="s">
        <v>29</v>
      </c>
    </row>
    <row r="5" spans="1:6" x14ac:dyDescent="0.25">
      <c r="A5" s="77"/>
      <c r="B5" s="77"/>
      <c r="C5" s="82"/>
      <c r="D5" s="83"/>
      <c r="E5" s="84"/>
      <c r="F5" s="78"/>
    </row>
    <row r="6" spans="1:6" x14ac:dyDescent="0.25">
      <c r="A6" s="77"/>
      <c r="B6" s="77"/>
      <c r="C6" s="9" t="s">
        <v>27</v>
      </c>
      <c r="D6" s="9" t="s">
        <v>28</v>
      </c>
      <c r="E6" s="9" t="s">
        <v>5</v>
      </c>
      <c r="F6" s="78"/>
    </row>
    <row r="7" spans="1:6" ht="24.95" customHeight="1" x14ac:dyDescent="0.25">
      <c r="A7" s="5">
        <v>1</v>
      </c>
      <c r="B7" s="6" t="s">
        <v>6</v>
      </c>
      <c r="C7" s="8">
        <v>664453</v>
      </c>
      <c r="D7" s="8">
        <v>28412</v>
      </c>
      <c r="E7" s="8">
        <f>C7+D7</f>
        <v>692865</v>
      </c>
      <c r="F7" s="7">
        <f>D7/E7</f>
        <v>4.1006545286599839E-2</v>
      </c>
    </row>
    <row r="8" spans="1:6" ht="24.95" customHeight="1" x14ac:dyDescent="0.25">
      <c r="A8" s="5">
        <f>A7+1</f>
        <v>2</v>
      </c>
      <c r="B8" s="6" t="s">
        <v>7</v>
      </c>
      <c r="C8" s="8">
        <v>239475</v>
      </c>
      <c r="D8" s="8">
        <v>3057</v>
      </c>
      <c r="E8" s="8">
        <f t="shared" ref="E8:E14" si="0">C8+D8</f>
        <v>242532</v>
      </c>
      <c r="F8" s="7">
        <f t="shared" ref="F8:F14" si="1">D8/E8</f>
        <v>1.2604522289842166E-2</v>
      </c>
    </row>
    <row r="9" spans="1:6" ht="24.95" customHeight="1" x14ac:dyDescent="0.25">
      <c r="A9" s="5">
        <f t="shared" ref="A9:A14" si="2">A8+1</f>
        <v>3</v>
      </c>
      <c r="B9" s="6" t="s">
        <v>9</v>
      </c>
      <c r="C9" s="8">
        <v>992778</v>
      </c>
      <c r="D9" s="8">
        <v>51561</v>
      </c>
      <c r="E9" s="8">
        <f t="shared" si="0"/>
        <v>1044339</v>
      </c>
      <c r="F9" s="7">
        <f t="shared" si="1"/>
        <v>4.9371899354519938E-2</v>
      </c>
    </row>
    <row r="10" spans="1:6" ht="24.95" customHeight="1" x14ac:dyDescent="0.25">
      <c r="A10" s="5">
        <f t="shared" si="2"/>
        <v>4</v>
      </c>
      <c r="B10" s="6" t="s">
        <v>10</v>
      </c>
      <c r="C10" s="8">
        <v>808198</v>
      </c>
      <c r="D10" s="8">
        <v>14385</v>
      </c>
      <c r="E10" s="8">
        <f t="shared" si="0"/>
        <v>822583</v>
      </c>
      <c r="F10" s="7">
        <f t="shared" si="1"/>
        <v>1.748759699629095E-2</v>
      </c>
    </row>
    <row r="11" spans="1:6" ht="24.95" customHeight="1" x14ac:dyDescent="0.25">
      <c r="A11" s="5">
        <f t="shared" si="2"/>
        <v>5</v>
      </c>
      <c r="B11" s="6" t="s">
        <v>11</v>
      </c>
      <c r="C11" s="8">
        <v>1531844</v>
      </c>
      <c r="D11" s="8">
        <v>46221</v>
      </c>
      <c r="E11" s="8">
        <f t="shared" si="0"/>
        <v>1578065</v>
      </c>
      <c r="F11" s="7">
        <f t="shared" si="1"/>
        <v>2.9289668042824599E-2</v>
      </c>
    </row>
    <row r="12" spans="1:6" ht="24.95" customHeight="1" x14ac:dyDescent="0.25">
      <c r="A12" s="5">
        <f t="shared" si="2"/>
        <v>6</v>
      </c>
      <c r="B12" s="6" t="s">
        <v>12</v>
      </c>
      <c r="C12" s="8">
        <v>1044416</v>
      </c>
      <c r="D12" s="8">
        <v>22611</v>
      </c>
      <c r="E12" s="8">
        <f t="shared" si="0"/>
        <v>1067027</v>
      </c>
      <c r="F12" s="7">
        <f t="shared" si="1"/>
        <v>2.1190654032184751E-2</v>
      </c>
    </row>
    <row r="13" spans="1:6" ht="24.95" customHeight="1" x14ac:dyDescent="0.25">
      <c r="A13" s="5">
        <f t="shared" si="2"/>
        <v>7</v>
      </c>
      <c r="B13" s="6" t="s">
        <v>13</v>
      </c>
      <c r="C13" s="8">
        <v>743773</v>
      </c>
      <c r="D13" s="8">
        <v>66895</v>
      </c>
      <c r="E13" s="8">
        <f t="shared" si="0"/>
        <v>810668</v>
      </c>
      <c r="F13" s="7">
        <f t="shared" si="1"/>
        <v>8.2518367568474388E-2</v>
      </c>
    </row>
    <row r="14" spans="1:6" ht="24.95" customHeight="1" x14ac:dyDescent="0.25">
      <c r="A14" s="5">
        <f t="shared" si="2"/>
        <v>8</v>
      </c>
      <c r="B14" s="6" t="s">
        <v>14</v>
      </c>
      <c r="C14" s="8">
        <v>947415</v>
      </c>
      <c r="D14" s="8">
        <v>50082</v>
      </c>
      <c r="E14" s="8">
        <f t="shared" si="0"/>
        <v>997497</v>
      </c>
      <c r="F14" s="7">
        <f t="shared" si="1"/>
        <v>5.020766979750315E-2</v>
      </c>
    </row>
  </sheetData>
  <mergeCells count="4">
    <mergeCell ref="A4:A6"/>
    <mergeCell ref="B4:B6"/>
    <mergeCell ref="F4:F6"/>
    <mergeCell ref="C4:E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Perolehan Suara Calon</vt:lpstr>
      <vt:lpstr>Partisipasi 2015</vt:lpstr>
      <vt:lpstr>Par Pemilih Perempuan 2015</vt:lpstr>
      <vt:lpstr>Par Pemilih Disabilitas 2015 </vt:lpstr>
      <vt:lpstr>Suara sah &amp; Tidak sah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teknis</dc:creator>
  <cp:lastModifiedBy>Windows User</cp:lastModifiedBy>
  <dcterms:created xsi:type="dcterms:W3CDTF">2017-04-25T06:31:45Z</dcterms:created>
  <dcterms:modified xsi:type="dcterms:W3CDTF">2021-03-09T02:54:36Z</dcterms:modified>
</cp:coreProperties>
</file>