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2014\"/>
    </mc:Choice>
  </mc:AlternateContent>
  <xr:revisionPtr revIDLastSave="0" documentId="13_ncr:1_{FE5024F2-5B02-4E1C-8FF9-786147CD0142}" xr6:coauthVersionLast="45" xr6:coauthVersionMax="45" xr10:uidLastSave="{00000000-0000-0000-0000-000000000000}"/>
  <bookViews>
    <workbookView minimized="1" xWindow="15" yWindow="0" windowWidth="10125" windowHeight="10920" xr2:uid="{00000000-000D-0000-FFFF-FFFF00000000}"/>
  </bookViews>
  <sheets>
    <sheet name="Kota Bandung" sheetId="1" r:id="rId1"/>
    <sheet name="Cimahi" sheetId="5" r:id="rId2"/>
    <sheet name="BANDUNG" sheetId="6" r:id="rId3"/>
    <sheet name="BDG-BARAT" sheetId="7" r:id="rId4"/>
    <sheet name="CIANJUR" sheetId="8" r:id="rId5"/>
    <sheet name="SUKABUMI" sheetId="9" r:id="rId6"/>
    <sheet name="Kota Sukabumi" sheetId="10" r:id="rId7"/>
    <sheet name="BOGOR" sheetId="11" r:id="rId8"/>
    <sheet name="Kota Bogor" sheetId="12" r:id="rId9"/>
    <sheet name="Kota Depok" sheetId="13" r:id="rId10"/>
    <sheet name="Kota Bekasi" sheetId="14" r:id="rId11"/>
    <sheet name="BEKASI" sheetId="17" r:id="rId12"/>
    <sheet name="KARAWANG" sheetId="18" r:id="rId13"/>
    <sheet name="PURWAKARTA" sheetId="19" r:id="rId14"/>
    <sheet name="SUBANG" sheetId="20" r:id="rId15"/>
    <sheet name="SUMEDANG" sheetId="21" r:id="rId16"/>
    <sheet name="MAJALENGKA" sheetId="22" r:id="rId17"/>
    <sheet name="INDRAMAYU" sheetId="23" r:id="rId18"/>
    <sheet name="CIREBON" sheetId="24" r:id="rId19"/>
    <sheet name="Kota Cirebon" sheetId="25" r:id="rId20"/>
    <sheet name="KUNINGAN" sheetId="26" r:id="rId21"/>
    <sheet name="CIAMIS" sheetId="27" r:id="rId22"/>
    <sheet name="Kota Banjar" sheetId="28" r:id="rId23"/>
    <sheet name="TASIKMALAYA" sheetId="29" r:id="rId24"/>
    <sheet name="Kota Tasikmalaya" sheetId="30" r:id="rId25"/>
    <sheet name="GARUT" sheetId="31" r:id="rId26"/>
    <sheet name="REKAP-JABAR" sheetId="15" r:id="rId27"/>
    <sheet name="JABAR-GRAF" sheetId="16" r:id="rId28"/>
    <sheet name="Sheet3" sheetId="3" r:id="rId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6" l="1"/>
  <c r="M6" i="30"/>
  <c r="M5" i="30"/>
  <c r="M6" i="29"/>
  <c r="M5" i="29"/>
  <c r="J6" i="29"/>
  <c r="J5" i="29"/>
  <c r="M6" i="31"/>
  <c r="M5" i="31"/>
  <c r="M6" i="28"/>
  <c r="M5" i="28"/>
  <c r="C23" i="28"/>
  <c r="M6" i="27"/>
  <c r="M5" i="27"/>
  <c r="E7" i="27"/>
  <c r="M6" i="26"/>
  <c r="M5" i="26"/>
  <c r="M6" i="21"/>
  <c r="M7" i="21" s="1"/>
  <c r="M5" i="21"/>
  <c r="M6" i="22"/>
  <c r="M5" i="22"/>
  <c r="M6" i="20"/>
  <c r="M5" i="20"/>
  <c r="M6" i="25"/>
  <c r="M5" i="25"/>
  <c r="G7" i="25"/>
  <c r="M6" i="24"/>
  <c r="M5" i="24"/>
  <c r="M6" i="23"/>
  <c r="M5" i="23"/>
  <c r="M6" i="17"/>
  <c r="M5" i="17"/>
  <c r="M6" i="19"/>
  <c r="M5" i="19"/>
  <c r="M6" i="18"/>
  <c r="M5" i="18"/>
  <c r="M6" i="13"/>
  <c r="M5" i="13"/>
  <c r="M6" i="14"/>
  <c r="M5" i="14"/>
  <c r="M6" i="11"/>
  <c r="M5" i="11"/>
  <c r="M6" i="10"/>
  <c r="M5" i="10"/>
  <c r="M6" i="9"/>
  <c r="M5" i="9"/>
  <c r="M6" i="12"/>
  <c r="M5" i="12"/>
  <c r="M6" i="8"/>
  <c r="M5" i="8"/>
  <c r="M6" i="7"/>
  <c r="M5" i="7"/>
  <c r="M6" i="6"/>
  <c r="M5" i="6"/>
  <c r="M6" i="5"/>
  <c r="M5" i="5"/>
  <c r="C24" i="1"/>
  <c r="M5" i="1"/>
  <c r="F7" i="1"/>
  <c r="AB24" i="15" l="1"/>
  <c r="AA24" i="15"/>
  <c r="Z24" i="15"/>
  <c r="Y24" i="15"/>
  <c r="X24" i="15"/>
  <c r="W24" i="15"/>
  <c r="V24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AB12" i="15"/>
  <c r="AB13" i="15"/>
  <c r="AB14" i="15"/>
  <c r="AB15" i="15"/>
  <c r="AB16" i="15"/>
  <c r="AB17" i="15"/>
  <c r="AB18" i="15"/>
  <c r="AB19" i="15"/>
  <c r="AB20" i="15"/>
  <c r="AB21" i="15"/>
  <c r="AB22" i="15"/>
  <c r="AB11" i="15"/>
  <c r="AA12" i="15"/>
  <c r="AA13" i="15"/>
  <c r="AA14" i="15"/>
  <c r="AA15" i="15"/>
  <c r="AA16" i="15"/>
  <c r="AA17" i="15"/>
  <c r="AA18" i="15"/>
  <c r="AA19" i="15"/>
  <c r="AA20" i="15"/>
  <c r="AA21" i="15"/>
  <c r="AA22" i="15"/>
  <c r="AA11" i="15"/>
  <c r="Z12" i="15"/>
  <c r="Z13" i="15"/>
  <c r="Z14" i="15"/>
  <c r="Z15" i="15"/>
  <c r="Z16" i="15"/>
  <c r="Z17" i="15"/>
  <c r="Z18" i="15"/>
  <c r="Z19" i="15"/>
  <c r="Z20" i="15"/>
  <c r="Z21" i="15"/>
  <c r="Z22" i="15"/>
  <c r="Z11" i="15"/>
  <c r="Y12" i="15"/>
  <c r="Y13" i="15"/>
  <c r="Y14" i="15"/>
  <c r="Y15" i="15"/>
  <c r="Y16" i="15"/>
  <c r="Y17" i="15"/>
  <c r="Y18" i="15"/>
  <c r="Y19" i="15"/>
  <c r="Y20" i="15"/>
  <c r="Y21" i="15"/>
  <c r="Y22" i="15"/>
  <c r="Y11" i="15"/>
  <c r="X12" i="15"/>
  <c r="X13" i="15"/>
  <c r="X14" i="15"/>
  <c r="X15" i="15"/>
  <c r="X16" i="15"/>
  <c r="X17" i="15"/>
  <c r="X18" i="15"/>
  <c r="X19" i="15"/>
  <c r="X20" i="15"/>
  <c r="X21" i="15"/>
  <c r="X22" i="15"/>
  <c r="X11" i="15"/>
  <c r="W12" i="15"/>
  <c r="W13" i="15"/>
  <c r="W14" i="15"/>
  <c r="W15" i="15"/>
  <c r="W16" i="15"/>
  <c r="W17" i="15"/>
  <c r="W18" i="15"/>
  <c r="W19" i="15"/>
  <c r="W20" i="15"/>
  <c r="W21" i="15"/>
  <c r="W22" i="15"/>
  <c r="W11" i="15"/>
  <c r="V12" i="15"/>
  <c r="V13" i="15"/>
  <c r="V14" i="15"/>
  <c r="V15" i="15"/>
  <c r="V16" i="15"/>
  <c r="V17" i="15"/>
  <c r="V18" i="15"/>
  <c r="V19" i="15"/>
  <c r="V20" i="15"/>
  <c r="V21" i="15"/>
  <c r="V22" i="15"/>
  <c r="V11" i="15"/>
  <c r="U12" i="15"/>
  <c r="U13" i="15"/>
  <c r="U14" i="15"/>
  <c r="U15" i="15"/>
  <c r="U16" i="15"/>
  <c r="U17" i="15"/>
  <c r="U18" i="15"/>
  <c r="U19" i="15"/>
  <c r="U20" i="15"/>
  <c r="U21" i="15"/>
  <c r="U22" i="15"/>
  <c r="U11" i="15"/>
  <c r="T12" i="15"/>
  <c r="T13" i="15"/>
  <c r="T14" i="15"/>
  <c r="T15" i="15"/>
  <c r="T16" i="15"/>
  <c r="T17" i="15"/>
  <c r="T18" i="15"/>
  <c r="T19" i="15"/>
  <c r="T20" i="15"/>
  <c r="T21" i="15"/>
  <c r="T22" i="15"/>
  <c r="T11" i="15"/>
  <c r="S12" i="15"/>
  <c r="S13" i="15"/>
  <c r="S14" i="15"/>
  <c r="S15" i="15"/>
  <c r="S16" i="15"/>
  <c r="S17" i="15"/>
  <c r="S18" i="15"/>
  <c r="S19" i="15"/>
  <c r="S20" i="15"/>
  <c r="S21" i="15"/>
  <c r="S22" i="15"/>
  <c r="S11" i="15"/>
  <c r="R12" i="15"/>
  <c r="R13" i="15"/>
  <c r="R14" i="15"/>
  <c r="R15" i="15"/>
  <c r="R16" i="15"/>
  <c r="R17" i="15"/>
  <c r="R18" i="15"/>
  <c r="R19" i="15"/>
  <c r="R20" i="15"/>
  <c r="R21" i="15"/>
  <c r="R22" i="15"/>
  <c r="R11" i="15"/>
  <c r="Q12" i="15"/>
  <c r="Q13" i="15"/>
  <c r="Q14" i="15"/>
  <c r="Q15" i="15"/>
  <c r="Q16" i="15"/>
  <c r="Q17" i="15"/>
  <c r="Q18" i="15"/>
  <c r="Q19" i="15"/>
  <c r="Q20" i="15"/>
  <c r="Q21" i="15"/>
  <c r="Q22" i="15"/>
  <c r="Q11" i="15"/>
  <c r="P12" i="15"/>
  <c r="P13" i="15"/>
  <c r="P14" i="15"/>
  <c r="P15" i="15"/>
  <c r="P16" i="15"/>
  <c r="P17" i="15"/>
  <c r="P18" i="15"/>
  <c r="P19" i="15"/>
  <c r="P20" i="15"/>
  <c r="P21" i="15"/>
  <c r="P22" i="15"/>
  <c r="P11" i="15"/>
  <c r="O12" i="15"/>
  <c r="O13" i="15"/>
  <c r="O14" i="15"/>
  <c r="O15" i="15"/>
  <c r="O16" i="15"/>
  <c r="O17" i="15"/>
  <c r="O18" i="15"/>
  <c r="O19" i="15"/>
  <c r="O20" i="15"/>
  <c r="O21" i="15"/>
  <c r="O22" i="15"/>
  <c r="O11" i="15"/>
  <c r="N12" i="15"/>
  <c r="N13" i="15"/>
  <c r="N14" i="15"/>
  <c r="N15" i="15"/>
  <c r="N16" i="15"/>
  <c r="N17" i="15"/>
  <c r="N18" i="15"/>
  <c r="N19" i="15"/>
  <c r="N20" i="15"/>
  <c r="N21" i="15"/>
  <c r="N22" i="15"/>
  <c r="N11" i="15"/>
  <c r="C23" i="31"/>
  <c r="D19" i="31" s="1"/>
  <c r="D15" i="31"/>
  <c r="M7" i="31"/>
  <c r="N6" i="31" s="1"/>
  <c r="H7" i="31"/>
  <c r="G7" i="31"/>
  <c r="F7" i="31"/>
  <c r="E7" i="31"/>
  <c r="D7" i="31"/>
  <c r="J6" i="31"/>
  <c r="I6" i="31"/>
  <c r="J5" i="31"/>
  <c r="I5" i="31"/>
  <c r="C23" i="30"/>
  <c r="D19" i="30" s="1"/>
  <c r="D17" i="30"/>
  <c r="M7" i="30"/>
  <c r="N5" i="30" s="1"/>
  <c r="H7" i="30"/>
  <c r="G7" i="30"/>
  <c r="F7" i="30"/>
  <c r="E7" i="30"/>
  <c r="D7" i="30"/>
  <c r="J6" i="30"/>
  <c r="I6" i="30"/>
  <c r="J5" i="30"/>
  <c r="I5" i="30"/>
  <c r="C23" i="29"/>
  <c r="D17" i="29" s="1"/>
  <c r="M7" i="29"/>
  <c r="N6" i="29" s="1"/>
  <c r="H7" i="29"/>
  <c r="G7" i="29"/>
  <c r="F7" i="29"/>
  <c r="E7" i="29"/>
  <c r="D7" i="29"/>
  <c r="I6" i="29"/>
  <c r="I7" i="29" s="1"/>
  <c r="I5" i="29"/>
  <c r="C25" i="28"/>
  <c r="M7" i="28"/>
  <c r="N6" i="28" s="1"/>
  <c r="H7" i="28"/>
  <c r="G7" i="28"/>
  <c r="F7" i="28"/>
  <c r="E7" i="28"/>
  <c r="D7" i="28"/>
  <c r="J6" i="28"/>
  <c r="I6" i="28"/>
  <c r="N5" i="28"/>
  <c r="J5" i="28"/>
  <c r="I5" i="28"/>
  <c r="C23" i="27"/>
  <c r="D19" i="27" s="1"/>
  <c r="M7" i="27"/>
  <c r="H7" i="27"/>
  <c r="G7" i="27"/>
  <c r="F7" i="27"/>
  <c r="D7" i="27"/>
  <c r="N6" i="27"/>
  <c r="J6" i="27"/>
  <c r="I6" i="27"/>
  <c r="N5" i="27"/>
  <c r="J5" i="27"/>
  <c r="I5" i="27"/>
  <c r="C23" i="26"/>
  <c r="C25" i="26" s="1"/>
  <c r="D24" i="26" s="1"/>
  <c r="M7" i="26"/>
  <c r="N6" i="26" s="1"/>
  <c r="H7" i="26"/>
  <c r="G7" i="26"/>
  <c r="F7" i="26"/>
  <c r="E7" i="26"/>
  <c r="D7" i="26"/>
  <c r="J6" i="26"/>
  <c r="I6" i="26"/>
  <c r="J5" i="26"/>
  <c r="I5" i="26"/>
  <c r="C23" i="25"/>
  <c r="C25" i="25" s="1"/>
  <c r="D24" i="25" s="1"/>
  <c r="M7" i="25"/>
  <c r="N6" i="25" s="1"/>
  <c r="H7" i="25"/>
  <c r="F7" i="25"/>
  <c r="E7" i="25"/>
  <c r="D7" i="25"/>
  <c r="J6" i="25"/>
  <c r="I6" i="25"/>
  <c r="J5" i="25"/>
  <c r="I5" i="25"/>
  <c r="C23" i="24"/>
  <c r="D17" i="24" s="1"/>
  <c r="M7" i="24"/>
  <c r="N6" i="24" s="1"/>
  <c r="H7" i="24"/>
  <c r="G7" i="24"/>
  <c r="F7" i="24"/>
  <c r="E7" i="24"/>
  <c r="D7" i="24"/>
  <c r="J6" i="24"/>
  <c r="I6" i="24"/>
  <c r="I7" i="24" s="1"/>
  <c r="J5" i="24"/>
  <c r="I5" i="24"/>
  <c r="C23" i="23"/>
  <c r="D19" i="23" s="1"/>
  <c r="M7" i="23"/>
  <c r="N6" i="23" s="1"/>
  <c r="H7" i="23"/>
  <c r="G7" i="23"/>
  <c r="F7" i="23"/>
  <c r="E7" i="23"/>
  <c r="D7" i="23"/>
  <c r="J6" i="23"/>
  <c r="I6" i="23"/>
  <c r="N5" i="23"/>
  <c r="J5" i="23"/>
  <c r="I5" i="23"/>
  <c r="C23" i="22"/>
  <c r="C25" i="22" s="1"/>
  <c r="D21" i="22"/>
  <c r="M7" i="22"/>
  <c r="N5" i="22" s="1"/>
  <c r="H7" i="22"/>
  <c r="G7" i="22"/>
  <c r="F7" i="22"/>
  <c r="E7" i="22"/>
  <c r="J7" i="22" s="1"/>
  <c r="D7" i="22"/>
  <c r="J6" i="22"/>
  <c r="I6" i="22"/>
  <c r="J5" i="22"/>
  <c r="I5" i="22"/>
  <c r="C23" i="21"/>
  <c r="D17" i="21" s="1"/>
  <c r="N5" i="21"/>
  <c r="H7" i="21"/>
  <c r="G7" i="21"/>
  <c r="F7" i="21"/>
  <c r="E7" i="21"/>
  <c r="D7" i="21"/>
  <c r="J6" i="21"/>
  <c r="I6" i="21"/>
  <c r="J5" i="21"/>
  <c r="I5" i="21"/>
  <c r="C23" i="20"/>
  <c r="D19" i="20" s="1"/>
  <c r="M7" i="20"/>
  <c r="N5" i="20" s="1"/>
  <c r="H7" i="20"/>
  <c r="G7" i="20"/>
  <c r="F7" i="20"/>
  <c r="E7" i="20"/>
  <c r="D7" i="20"/>
  <c r="N6" i="20"/>
  <c r="J6" i="20"/>
  <c r="I6" i="20"/>
  <c r="J5" i="20"/>
  <c r="I5" i="20"/>
  <c r="C23" i="19"/>
  <c r="D17" i="19" s="1"/>
  <c r="M7" i="19"/>
  <c r="N5" i="19" s="1"/>
  <c r="H7" i="19"/>
  <c r="G7" i="19"/>
  <c r="F7" i="19"/>
  <c r="E7" i="19"/>
  <c r="J7" i="19" s="1"/>
  <c r="D7" i="19"/>
  <c r="J6" i="19"/>
  <c r="I6" i="19"/>
  <c r="J5" i="19"/>
  <c r="I5" i="19"/>
  <c r="C23" i="18"/>
  <c r="D17" i="18" s="1"/>
  <c r="M7" i="18"/>
  <c r="N6" i="18" s="1"/>
  <c r="H7" i="18"/>
  <c r="G7" i="18"/>
  <c r="F7" i="18"/>
  <c r="E7" i="18"/>
  <c r="D7" i="18"/>
  <c r="J6" i="18"/>
  <c r="I6" i="18"/>
  <c r="N5" i="18"/>
  <c r="J5" i="18"/>
  <c r="I5" i="18"/>
  <c r="C23" i="17"/>
  <c r="C25" i="17" s="1"/>
  <c r="D24" i="17" s="1"/>
  <c r="M7" i="17"/>
  <c r="N6" i="17" s="1"/>
  <c r="H7" i="17"/>
  <c r="G7" i="17"/>
  <c r="F7" i="17"/>
  <c r="E7" i="17"/>
  <c r="D7" i="17"/>
  <c r="J6" i="17"/>
  <c r="I6" i="17"/>
  <c r="N5" i="17"/>
  <c r="J5" i="17"/>
  <c r="I5" i="17"/>
  <c r="M6" i="15"/>
  <c r="M5" i="15"/>
  <c r="M5" i="16" s="1"/>
  <c r="E6" i="15"/>
  <c r="E6" i="16" s="1"/>
  <c r="F6" i="15"/>
  <c r="G6" i="15"/>
  <c r="G6" i="16" s="1"/>
  <c r="H6" i="15"/>
  <c r="H6" i="16" s="1"/>
  <c r="F5" i="15"/>
  <c r="F5" i="16" s="1"/>
  <c r="G5" i="15"/>
  <c r="G5" i="16" s="1"/>
  <c r="H5" i="15"/>
  <c r="H5" i="16" s="1"/>
  <c r="E5" i="15"/>
  <c r="D6" i="15"/>
  <c r="D5" i="15"/>
  <c r="D5" i="16" s="1"/>
  <c r="M12" i="15"/>
  <c r="M13" i="15"/>
  <c r="M14" i="15"/>
  <c r="M15" i="15"/>
  <c r="M16" i="15"/>
  <c r="M17" i="15"/>
  <c r="M18" i="15"/>
  <c r="M19" i="15"/>
  <c r="M20" i="15"/>
  <c r="M21" i="15"/>
  <c r="M22" i="15"/>
  <c r="M11" i="15"/>
  <c r="L12" i="15"/>
  <c r="L13" i="15"/>
  <c r="L14" i="15"/>
  <c r="L15" i="15"/>
  <c r="L16" i="15"/>
  <c r="L17" i="15"/>
  <c r="L18" i="15"/>
  <c r="L19" i="15"/>
  <c r="L20" i="15"/>
  <c r="L21" i="15"/>
  <c r="L22" i="15"/>
  <c r="L11" i="15"/>
  <c r="K12" i="15"/>
  <c r="K13" i="15"/>
  <c r="K14" i="15"/>
  <c r="K15" i="15"/>
  <c r="K16" i="15"/>
  <c r="K17" i="15"/>
  <c r="K18" i="15"/>
  <c r="K19" i="15"/>
  <c r="K20" i="15"/>
  <c r="K21" i="15"/>
  <c r="K22" i="15"/>
  <c r="K11" i="15"/>
  <c r="J12" i="15"/>
  <c r="J13" i="15"/>
  <c r="J14" i="15"/>
  <c r="J15" i="15"/>
  <c r="J16" i="15"/>
  <c r="J17" i="15"/>
  <c r="J18" i="15"/>
  <c r="J19" i="15"/>
  <c r="J20" i="15"/>
  <c r="J21" i="15"/>
  <c r="J22" i="15"/>
  <c r="J11" i="15"/>
  <c r="I12" i="15"/>
  <c r="I13" i="15"/>
  <c r="I14" i="15"/>
  <c r="I15" i="15"/>
  <c r="I16" i="15"/>
  <c r="I17" i="15"/>
  <c r="I18" i="15"/>
  <c r="I19" i="15"/>
  <c r="I20" i="15"/>
  <c r="I21" i="15"/>
  <c r="I22" i="15"/>
  <c r="I11" i="15"/>
  <c r="H12" i="15"/>
  <c r="H13" i="15"/>
  <c r="H14" i="15"/>
  <c r="H15" i="15"/>
  <c r="H16" i="15"/>
  <c r="H17" i="15"/>
  <c r="H18" i="15"/>
  <c r="H19" i="15"/>
  <c r="H20" i="15"/>
  <c r="H21" i="15"/>
  <c r="H22" i="15"/>
  <c r="H11" i="15"/>
  <c r="G12" i="15"/>
  <c r="G13" i="15"/>
  <c r="G14" i="15"/>
  <c r="G15" i="15"/>
  <c r="G16" i="15"/>
  <c r="G17" i="15"/>
  <c r="G18" i="15"/>
  <c r="G19" i="15"/>
  <c r="G20" i="15"/>
  <c r="G21" i="15"/>
  <c r="G22" i="15"/>
  <c r="G11" i="15"/>
  <c r="F12" i="15"/>
  <c r="F13" i="15"/>
  <c r="F14" i="15"/>
  <c r="F15" i="15"/>
  <c r="F16" i="15"/>
  <c r="F17" i="15"/>
  <c r="F18" i="15"/>
  <c r="F19" i="15"/>
  <c r="F20" i="15"/>
  <c r="F21" i="15"/>
  <c r="F22" i="15"/>
  <c r="F11" i="15"/>
  <c r="E12" i="15"/>
  <c r="E13" i="15"/>
  <c r="E14" i="15"/>
  <c r="E15" i="15"/>
  <c r="E16" i="15"/>
  <c r="E17" i="15"/>
  <c r="E18" i="15"/>
  <c r="E19" i="15"/>
  <c r="E20" i="15"/>
  <c r="E21" i="15"/>
  <c r="E22" i="15"/>
  <c r="E11" i="15"/>
  <c r="D12" i="15"/>
  <c r="D13" i="15"/>
  <c r="D14" i="15"/>
  <c r="D15" i="15"/>
  <c r="D16" i="15"/>
  <c r="D17" i="15"/>
  <c r="D18" i="15"/>
  <c r="D19" i="15"/>
  <c r="D20" i="15"/>
  <c r="D21" i="15"/>
  <c r="D22" i="15"/>
  <c r="D11" i="15"/>
  <c r="C12" i="15"/>
  <c r="C13" i="15"/>
  <c r="C14" i="15"/>
  <c r="C15" i="15"/>
  <c r="C16" i="15"/>
  <c r="C17" i="15"/>
  <c r="C18" i="15"/>
  <c r="C19" i="15"/>
  <c r="C20" i="15"/>
  <c r="C21" i="15"/>
  <c r="C22" i="15"/>
  <c r="C11" i="15"/>
  <c r="C23" i="14"/>
  <c r="D17" i="14" s="1"/>
  <c r="M7" i="14"/>
  <c r="N5" i="14" s="1"/>
  <c r="H7" i="14"/>
  <c r="G7" i="14"/>
  <c r="F7" i="14"/>
  <c r="E7" i="14"/>
  <c r="D7" i="14"/>
  <c r="J6" i="14"/>
  <c r="I6" i="14"/>
  <c r="J5" i="14"/>
  <c r="I5" i="14"/>
  <c r="I7" i="14" s="1"/>
  <c r="C23" i="13"/>
  <c r="C25" i="13" s="1"/>
  <c r="D24" i="13" s="1"/>
  <c r="M7" i="13"/>
  <c r="H7" i="13"/>
  <c r="G7" i="13"/>
  <c r="F7" i="13"/>
  <c r="E7" i="13"/>
  <c r="D7" i="13"/>
  <c r="N6" i="13"/>
  <c r="J6" i="13"/>
  <c r="I6" i="13"/>
  <c r="N5" i="13"/>
  <c r="J5" i="13"/>
  <c r="I5" i="13"/>
  <c r="C23" i="12"/>
  <c r="D19" i="12" s="1"/>
  <c r="D20" i="12"/>
  <c r="M7" i="12"/>
  <c r="N5" i="12" s="1"/>
  <c r="H7" i="12"/>
  <c r="G7" i="12"/>
  <c r="F7" i="12"/>
  <c r="E7" i="12"/>
  <c r="D7" i="12"/>
  <c r="J6" i="12"/>
  <c r="I6" i="12"/>
  <c r="I7" i="12" s="1"/>
  <c r="J5" i="12"/>
  <c r="I5" i="12"/>
  <c r="C23" i="11"/>
  <c r="C25" i="11" s="1"/>
  <c r="D24" i="11" s="1"/>
  <c r="D19" i="11"/>
  <c r="M7" i="11"/>
  <c r="N6" i="11" s="1"/>
  <c r="H7" i="11"/>
  <c r="G7" i="11"/>
  <c r="F7" i="11"/>
  <c r="E7" i="11"/>
  <c r="D7" i="11"/>
  <c r="J6" i="11"/>
  <c r="I6" i="11"/>
  <c r="N5" i="11"/>
  <c r="J5" i="11"/>
  <c r="I5" i="11"/>
  <c r="C23" i="10"/>
  <c r="D19" i="10" s="1"/>
  <c r="M7" i="10"/>
  <c r="N5" i="10" s="1"/>
  <c r="H7" i="10"/>
  <c r="G7" i="10"/>
  <c r="F7" i="10"/>
  <c r="E7" i="10"/>
  <c r="D7" i="10"/>
  <c r="J6" i="10"/>
  <c r="I6" i="10"/>
  <c r="J5" i="10"/>
  <c r="I5" i="10"/>
  <c r="C23" i="9"/>
  <c r="D19" i="9" s="1"/>
  <c r="D16" i="9"/>
  <c r="M7" i="9"/>
  <c r="N5" i="9" s="1"/>
  <c r="H7" i="9"/>
  <c r="G7" i="9"/>
  <c r="F7" i="9"/>
  <c r="E7" i="9"/>
  <c r="D7" i="9"/>
  <c r="J6" i="9"/>
  <c r="I6" i="9"/>
  <c r="J5" i="9"/>
  <c r="I5" i="9"/>
  <c r="C23" i="8"/>
  <c r="C25" i="8" s="1"/>
  <c r="M7" i="8"/>
  <c r="N6" i="8" s="1"/>
  <c r="H7" i="8"/>
  <c r="G7" i="8"/>
  <c r="F7" i="8"/>
  <c r="E7" i="8"/>
  <c r="D7" i="8"/>
  <c r="J6" i="8"/>
  <c r="I6" i="8"/>
  <c r="J5" i="8"/>
  <c r="I5" i="8"/>
  <c r="C23" i="7"/>
  <c r="D19" i="7" s="1"/>
  <c r="M7" i="7"/>
  <c r="N5" i="7" s="1"/>
  <c r="H7" i="7"/>
  <c r="G7" i="7"/>
  <c r="F7" i="7"/>
  <c r="E7" i="7"/>
  <c r="D7" i="7"/>
  <c r="J6" i="7"/>
  <c r="I6" i="7"/>
  <c r="J5" i="7"/>
  <c r="I5" i="7"/>
  <c r="C23" i="6"/>
  <c r="C25" i="6" s="1"/>
  <c r="D24" i="6" s="1"/>
  <c r="M7" i="6"/>
  <c r="N5" i="6" s="1"/>
  <c r="H7" i="6"/>
  <c r="G7" i="6"/>
  <c r="F7" i="6"/>
  <c r="E7" i="6"/>
  <c r="D7" i="6"/>
  <c r="J6" i="6"/>
  <c r="I6" i="6"/>
  <c r="J5" i="6"/>
  <c r="I5" i="6"/>
  <c r="I7" i="6" s="1"/>
  <c r="C23" i="5"/>
  <c r="D19" i="5" s="1"/>
  <c r="M7" i="5"/>
  <c r="N6" i="5" s="1"/>
  <c r="H7" i="5"/>
  <c r="G7" i="5"/>
  <c r="F7" i="5"/>
  <c r="E7" i="5"/>
  <c r="D7" i="5"/>
  <c r="J6" i="5"/>
  <c r="I6" i="5"/>
  <c r="J5" i="5"/>
  <c r="I5" i="5"/>
  <c r="J6" i="1"/>
  <c r="J5" i="1"/>
  <c r="I6" i="1"/>
  <c r="I5" i="1"/>
  <c r="C23" i="1"/>
  <c r="D19" i="1" s="1"/>
  <c r="M7" i="1"/>
  <c r="N6" i="1" s="1"/>
  <c r="H7" i="1"/>
  <c r="G7" i="1"/>
  <c r="E7" i="1"/>
  <c r="D7" i="1"/>
  <c r="N6" i="30" l="1"/>
  <c r="AA23" i="15"/>
  <c r="D13" i="30"/>
  <c r="N5" i="29"/>
  <c r="Z23" i="15"/>
  <c r="D15" i="29"/>
  <c r="D18" i="29"/>
  <c r="AB23" i="15"/>
  <c r="AB25" i="15" s="1"/>
  <c r="J7" i="31"/>
  <c r="Y23" i="15"/>
  <c r="Y25" i="15" s="1"/>
  <c r="D13" i="28"/>
  <c r="D19" i="28"/>
  <c r="I7" i="28"/>
  <c r="X23" i="15"/>
  <c r="X25" i="15" s="1"/>
  <c r="D20" i="27"/>
  <c r="I7" i="27"/>
  <c r="N5" i="26"/>
  <c r="W23" i="15"/>
  <c r="W25" i="15" s="1"/>
  <c r="D15" i="26"/>
  <c r="D19" i="26"/>
  <c r="I7" i="26"/>
  <c r="N6" i="21"/>
  <c r="R23" i="15"/>
  <c r="R25" i="15" s="1"/>
  <c r="D13" i="21"/>
  <c r="D16" i="21"/>
  <c r="C25" i="21"/>
  <c r="D24" i="21" s="1"/>
  <c r="D11" i="21"/>
  <c r="D18" i="21"/>
  <c r="D12" i="21"/>
  <c r="D19" i="21"/>
  <c r="D12" i="22"/>
  <c r="D14" i="22"/>
  <c r="D13" i="22"/>
  <c r="D11" i="22"/>
  <c r="D15" i="22"/>
  <c r="S23" i="15"/>
  <c r="D19" i="22"/>
  <c r="D20" i="22"/>
  <c r="D13" i="20"/>
  <c r="D15" i="20"/>
  <c r="D16" i="20"/>
  <c r="D12" i="20"/>
  <c r="D20" i="20"/>
  <c r="D22" i="20"/>
  <c r="Q23" i="15"/>
  <c r="Q25" i="15" s="1"/>
  <c r="D14" i="20"/>
  <c r="D21" i="20"/>
  <c r="I7" i="20"/>
  <c r="N5" i="25"/>
  <c r="V23" i="15"/>
  <c r="V25" i="15" s="1"/>
  <c r="D19" i="25"/>
  <c r="N5" i="24"/>
  <c r="D15" i="24"/>
  <c r="U23" i="15"/>
  <c r="J7" i="24"/>
  <c r="T23" i="15"/>
  <c r="T25" i="15" s="1"/>
  <c r="D12" i="23"/>
  <c r="D17" i="23"/>
  <c r="I7" i="23"/>
  <c r="J7" i="23"/>
  <c r="N23" i="15"/>
  <c r="D11" i="17"/>
  <c r="D15" i="17"/>
  <c r="D19" i="17"/>
  <c r="P23" i="15"/>
  <c r="D15" i="19"/>
  <c r="I7" i="19"/>
  <c r="O23" i="15"/>
  <c r="I7" i="18"/>
  <c r="D11" i="13"/>
  <c r="I7" i="13"/>
  <c r="J7" i="10"/>
  <c r="N6" i="9"/>
  <c r="D12" i="9"/>
  <c r="I7" i="9"/>
  <c r="J7" i="9"/>
  <c r="D12" i="12"/>
  <c r="D15" i="12"/>
  <c r="D16" i="12"/>
  <c r="D18" i="12"/>
  <c r="J7" i="12"/>
  <c r="N5" i="8"/>
  <c r="D13" i="8"/>
  <c r="D16" i="8"/>
  <c r="D11" i="8"/>
  <c r="D12" i="8"/>
  <c r="D19" i="8"/>
  <c r="D14" i="8"/>
  <c r="D20" i="8"/>
  <c r="D12" i="7"/>
  <c r="D15" i="7"/>
  <c r="D16" i="7"/>
  <c r="D22" i="7"/>
  <c r="J7" i="7"/>
  <c r="N6" i="6"/>
  <c r="N5" i="5"/>
  <c r="AC22" i="15"/>
  <c r="C22" i="16" s="1"/>
  <c r="J6" i="15"/>
  <c r="J7" i="1"/>
  <c r="D12" i="30"/>
  <c r="D16" i="30"/>
  <c r="D22" i="30"/>
  <c r="N5" i="31"/>
  <c r="D14" i="31"/>
  <c r="D22" i="31"/>
  <c r="U25" i="15"/>
  <c r="J7" i="5"/>
  <c r="D13" i="6"/>
  <c r="D12" i="13"/>
  <c r="D18" i="14"/>
  <c r="C25" i="14"/>
  <c r="D24" i="14" s="1"/>
  <c r="J7" i="17"/>
  <c r="I7" i="22"/>
  <c r="D13" i="23"/>
  <c r="D20" i="23"/>
  <c r="J7" i="25"/>
  <c r="J7" i="26"/>
  <c r="J7" i="28"/>
  <c r="D14" i="28"/>
  <c r="D20" i="28"/>
  <c r="N25" i="15"/>
  <c r="Z25" i="15"/>
  <c r="D12" i="6"/>
  <c r="I7" i="7"/>
  <c r="J7" i="8"/>
  <c r="I7" i="10"/>
  <c r="I7" i="5"/>
  <c r="J7" i="6"/>
  <c r="D14" i="6"/>
  <c r="D21" i="6"/>
  <c r="N6" i="7"/>
  <c r="D13" i="7"/>
  <c r="D20" i="7"/>
  <c r="I7" i="8"/>
  <c r="D15" i="8"/>
  <c r="D21" i="8"/>
  <c r="D14" i="9"/>
  <c r="D21" i="9"/>
  <c r="N6" i="10"/>
  <c r="I7" i="11"/>
  <c r="D11" i="11"/>
  <c r="N6" i="12"/>
  <c r="D15" i="13"/>
  <c r="J7" i="14"/>
  <c r="D19" i="14"/>
  <c r="I7" i="17"/>
  <c r="J7" i="18"/>
  <c r="N6" i="19"/>
  <c r="J7" i="20"/>
  <c r="I7" i="21"/>
  <c r="J7" i="21"/>
  <c r="D15" i="21"/>
  <c r="D20" i="21"/>
  <c r="N6" i="22"/>
  <c r="D16" i="22"/>
  <c r="D22" i="22"/>
  <c r="D14" i="23"/>
  <c r="D21" i="23"/>
  <c r="I7" i="25"/>
  <c r="D11" i="25"/>
  <c r="J7" i="27"/>
  <c r="D11" i="28"/>
  <c r="D15" i="28"/>
  <c r="D21" i="28"/>
  <c r="D14" i="30"/>
  <c r="D20" i="30"/>
  <c r="I7" i="31"/>
  <c r="D12" i="31"/>
  <c r="D20" i="31"/>
  <c r="AC16" i="15"/>
  <c r="C16" i="16" s="1"/>
  <c r="O25" i="15"/>
  <c r="S25" i="15"/>
  <c r="AA25" i="15"/>
  <c r="D19" i="6"/>
  <c r="D14" i="14"/>
  <c r="D20" i="6"/>
  <c r="D13" i="9"/>
  <c r="D20" i="9"/>
  <c r="J7" i="11"/>
  <c r="D11" i="6"/>
  <c r="D15" i="6"/>
  <c r="D22" i="6"/>
  <c r="D14" i="7"/>
  <c r="D21" i="7"/>
  <c r="D15" i="9"/>
  <c r="D22" i="9"/>
  <c r="D15" i="11"/>
  <c r="C25" i="12"/>
  <c r="D24" i="12" s="1"/>
  <c r="J7" i="13"/>
  <c r="D19" i="13"/>
  <c r="D11" i="14"/>
  <c r="D22" i="14"/>
  <c r="D12" i="17"/>
  <c r="D15" i="18"/>
  <c r="D15" i="23"/>
  <c r="D22" i="23"/>
  <c r="D15" i="25"/>
  <c r="D11" i="26"/>
  <c r="D12" i="27"/>
  <c r="D12" i="28"/>
  <c r="D16" i="28"/>
  <c r="D22" i="28"/>
  <c r="J7" i="29"/>
  <c r="C25" i="29"/>
  <c r="D24" i="29" s="1"/>
  <c r="I7" i="30"/>
  <c r="J7" i="30"/>
  <c r="D15" i="30"/>
  <c r="D21" i="30"/>
  <c r="D13" i="31"/>
  <c r="D21" i="31"/>
  <c r="P25" i="15"/>
  <c r="G7" i="16"/>
  <c r="AC24" i="15"/>
  <c r="AC18" i="15"/>
  <c r="C18" i="16" s="1"/>
  <c r="AC17" i="15"/>
  <c r="C17" i="16" s="1"/>
  <c r="AC19" i="15"/>
  <c r="C19" i="16" s="1"/>
  <c r="AC14" i="15"/>
  <c r="C14" i="16" s="1"/>
  <c r="AC15" i="15"/>
  <c r="C15" i="16" s="1"/>
  <c r="AC21" i="15"/>
  <c r="C21" i="16" s="1"/>
  <c r="AC13" i="15"/>
  <c r="C13" i="16" s="1"/>
  <c r="AC20" i="15"/>
  <c r="C20" i="16" s="1"/>
  <c r="AC12" i="15"/>
  <c r="C12" i="16" s="1"/>
  <c r="AC11" i="15"/>
  <c r="C11" i="16" s="1"/>
  <c r="G7" i="15"/>
  <c r="M7" i="15"/>
  <c r="O5" i="15" s="1"/>
  <c r="F7" i="15"/>
  <c r="H7" i="15"/>
  <c r="H7" i="16"/>
  <c r="G23" i="15"/>
  <c r="G25" i="15" s="1"/>
  <c r="I23" i="15"/>
  <c r="I25" i="15" s="1"/>
  <c r="F6" i="16"/>
  <c r="F7" i="16" s="1"/>
  <c r="I6" i="15"/>
  <c r="E7" i="15"/>
  <c r="D23" i="15"/>
  <c r="D25" i="15" s="1"/>
  <c r="M23" i="15"/>
  <c r="M25" i="15" s="1"/>
  <c r="D6" i="16"/>
  <c r="J6" i="16" s="1"/>
  <c r="E5" i="16"/>
  <c r="I5" i="16" s="1"/>
  <c r="C23" i="15"/>
  <c r="C25" i="15" s="1"/>
  <c r="M6" i="16"/>
  <c r="M7" i="16" s="1"/>
  <c r="D16" i="31"/>
  <c r="D17" i="31"/>
  <c r="D18" i="31"/>
  <c r="C25" i="31"/>
  <c r="D24" i="31" s="1"/>
  <c r="D11" i="31"/>
  <c r="D18" i="30"/>
  <c r="C25" i="30"/>
  <c r="D11" i="30"/>
  <c r="D20" i="29"/>
  <c r="D13" i="29"/>
  <c r="D21" i="29"/>
  <c r="D11" i="29"/>
  <c r="D19" i="29"/>
  <c r="D12" i="29"/>
  <c r="D14" i="29"/>
  <c r="D22" i="29"/>
  <c r="D16" i="29"/>
  <c r="D24" i="28"/>
  <c r="D23" i="28"/>
  <c r="D17" i="28"/>
  <c r="D18" i="28"/>
  <c r="D13" i="27"/>
  <c r="D21" i="27"/>
  <c r="D14" i="27"/>
  <c r="D22" i="27"/>
  <c r="D15" i="27"/>
  <c r="D16" i="27"/>
  <c r="D17" i="27"/>
  <c r="D18" i="27"/>
  <c r="C25" i="27"/>
  <c r="D24" i="27" s="1"/>
  <c r="D11" i="27"/>
  <c r="D12" i="26"/>
  <c r="D20" i="26"/>
  <c r="D13" i="26"/>
  <c r="D21" i="26"/>
  <c r="D14" i="26"/>
  <c r="D22" i="26"/>
  <c r="D23" i="26"/>
  <c r="D25" i="26" s="1"/>
  <c r="D17" i="26"/>
  <c r="D16" i="26"/>
  <c r="D18" i="26"/>
  <c r="D20" i="25"/>
  <c r="D13" i="25"/>
  <c r="D21" i="25"/>
  <c r="D12" i="25"/>
  <c r="D14" i="25"/>
  <c r="D22" i="25"/>
  <c r="D16" i="25"/>
  <c r="D23" i="25"/>
  <c r="D25" i="25" s="1"/>
  <c r="D17" i="25"/>
  <c r="D18" i="25"/>
  <c r="D18" i="24"/>
  <c r="D20" i="24"/>
  <c r="D13" i="24"/>
  <c r="D21" i="24"/>
  <c r="C25" i="24"/>
  <c r="D24" i="24" s="1"/>
  <c r="D11" i="24"/>
  <c r="D19" i="24"/>
  <c r="D12" i="24"/>
  <c r="D14" i="24"/>
  <c r="D22" i="24"/>
  <c r="D16" i="24"/>
  <c r="D16" i="23"/>
  <c r="D18" i="23"/>
  <c r="C25" i="23"/>
  <c r="D24" i="23" s="1"/>
  <c r="D11" i="23"/>
  <c r="D24" i="22"/>
  <c r="D23" i="22"/>
  <c r="D17" i="22"/>
  <c r="D18" i="22"/>
  <c r="D21" i="21"/>
  <c r="D14" i="21"/>
  <c r="D22" i="21"/>
  <c r="D23" i="21"/>
  <c r="D25" i="21" s="1"/>
  <c r="D17" i="20"/>
  <c r="D18" i="20"/>
  <c r="C25" i="20"/>
  <c r="D11" i="20"/>
  <c r="D18" i="19"/>
  <c r="D11" i="19"/>
  <c r="D19" i="19"/>
  <c r="D20" i="19"/>
  <c r="D13" i="19"/>
  <c r="D21" i="19"/>
  <c r="C25" i="19"/>
  <c r="D24" i="19" s="1"/>
  <c r="D12" i="19"/>
  <c r="D14" i="19"/>
  <c r="D22" i="19"/>
  <c r="D16" i="19"/>
  <c r="C25" i="18"/>
  <c r="D24" i="18" s="1"/>
  <c r="D11" i="18"/>
  <c r="D19" i="18"/>
  <c r="D20" i="18"/>
  <c r="D13" i="18"/>
  <c r="D21" i="18"/>
  <c r="D18" i="18"/>
  <c r="D12" i="18"/>
  <c r="D14" i="18"/>
  <c r="D22" i="18"/>
  <c r="D16" i="18"/>
  <c r="D20" i="17"/>
  <c r="D13" i="17"/>
  <c r="D21" i="17"/>
  <c r="D14" i="17"/>
  <c r="D22" i="17"/>
  <c r="D16" i="17"/>
  <c r="D23" i="17"/>
  <c r="D25" i="17" s="1"/>
  <c r="D17" i="17"/>
  <c r="D18" i="17"/>
  <c r="I5" i="15"/>
  <c r="D7" i="15"/>
  <c r="J5" i="15"/>
  <c r="L23" i="15"/>
  <c r="L25" i="15" s="1"/>
  <c r="K23" i="15"/>
  <c r="K25" i="15" s="1"/>
  <c r="J23" i="15"/>
  <c r="J25" i="15" s="1"/>
  <c r="H23" i="15"/>
  <c r="H25" i="15" s="1"/>
  <c r="F23" i="15"/>
  <c r="F25" i="15" s="1"/>
  <c r="E23" i="15"/>
  <c r="E25" i="15" s="1"/>
  <c r="N6" i="14"/>
  <c r="D12" i="14"/>
  <c r="D20" i="14"/>
  <c r="D13" i="14"/>
  <c r="D21" i="14"/>
  <c r="D15" i="14"/>
  <c r="D16" i="14"/>
  <c r="D20" i="13"/>
  <c r="D13" i="13"/>
  <c r="D21" i="13"/>
  <c r="D14" i="13"/>
  <c r="D22" i="13"/>
  <c r="D16" i="13"/>
  <c r="D23" i="13"/>
  <c r="D25" i="13" s="1"/>
  <c r="D17" i="13"/>
  <c r="D18" i="13"/>
  <c r="D13" i="12"/>
  <c r="D21" i="12"/>
  <c r="D14" i="12"/>
  <c r="D22" i="12"/>
  <c r="D17" i="12"/>
  <c r="D11" i="12"/>
  <c r="D12" i="11"/>
  <c r="D20" i="11"/>
  <c r="D13" i="11"/>
  <c r="D21" i="11"/>
  <c r="D14" i="11"/>
  <c r="D22" i="11"/>
  <c r="D16" i="11"/>
  <c r="D17" i="11"/>
  <c r="D23" i="11"/>
  <c r="D25" i="11" s="1"/>
  <c r="D18" i="11"/>
  <c r="D12" i="10"/>
  <c r="D20" i="10"/>
  <c r="D13" i="10"/>
  <c r="D21" i="10"/>
  <c r="D14" i="10"/>
  <c r="D22" i="10"/>
  <c r="D15" i="10"/>
  <c r="D16" i="10"/>
  <c r="D17" i="10"/>
  <c r="D18" i="10"/>
  <c r="C25" i="10"/>
  <c r="D24" i="10" s="1"/>
  <c r="D11" i="10"/>
  <c r="D17" i="9"/>
  <c r="D18" i="9"/>
  <c r="C25" i="9"/>
  <c r="D11" i="9"/>
  <c r="D24" i="8"/>
  <c r="D23" i="8"/>
  <c r="D22" i="8"/>
  <c r="D17" i="8"/>
  <c r="D18" i="8"/>
  <c r="D17" i="7"/>
  <c r="D18" i="7"/>
  <c r="C25" i="7"/>
  <c r="D24" i="7" s="1"/>
  <c r="D11" i="7"/>
  <c r="D16" i="6"/>
  <c r="D23" i="6"/>
  <c r="D25" i="6" s="1"/>
  <c r="D17" i="6"/>
  <c r="D18" i="6"/>
  <c r="D13" i="5"/>
  <c r="D14" i="5"/>
  <c r="D15" i="5"/>
  <c r="D20" i="5"/>
  <c r="D12" i="5"/>
  <c r="D21" i="5"/>
  <c r="D22" i="5"/>
  <c r="D16" i="5"/>
  <c r="D17" i="5"/>
  <c r="D18" i="5"/>
  <c r="C25" i="5"/>
  <c r="D24" i="5" s="1"/>
  <c r="D11" i="5"/>
  <c r="D13" i="1"/>
  <c r="N5" i="1"/>
  <c r="D20" i="1"/>
  <c r="D22" i="1"/>
  <c r="D15" i="1"/>
  <c r="I7" i="1"/>
  <c r="D16" i="1"/>
  <c r="D21" i="1"/>
  <c r="D17" i="1"/>
  <c r="D12" i="1"/>
  <c r="D14" i="1"/>
  <c r="D18" i="1"/>
  <c r="C25" i="1"/>
  <c r="D24" i="1" s="1"/>
  <c r="D11" i="1"/>
  <c r="D23" i="29" l="1"/>
  <c r="D25" i="29" s="1"/>
  <c r="D25" i="28"/>
  <c r="D25" i="22"/>
  <c r="D23" i="14"/>
  <c r="D25" i="14" s="1"/>
  <c r="D23" i="12"/>
  <c r="D25" i="12" s="1"/>
  <c r="D25" i="8"/>
  <c r="D23" i="27"/>
  <c r="D25" i="27" s="1"/>
  <c r="D23" i="31"/>
  <c r="D25" i="31" s="1"/>
  <c r="D23" i="10"/>
  <c r="D25" i="10" s="1"/>
  <c r="O6" i="15"/>
  <c r="C25" i="16"/>
  <c r="D24" i="16" s="1"/>
  <c r="AC23" i="15"/>
  <c r="AD22" i="15" s="1"/>
  <c r="N6" i="16"/>
  <c r="N5" i="16"/>
  <c r="J7" i="15"/>
  <c r="I7" i="15"/>
  <c r="I6" i="16"/>
  <c r="I7" i="16" s="1"/>
  <c r="D7" i="16"/>
  <c r="J5" i="16"/>
  <c r="E7" i="16"/>
  <c r="D24" i="30"/>
  <c r="D23" i="30"/>
  <c r="D25" i="30" s="1"/>
  <c r="D23" i="24"/>
  <c r="D25" i="24" s="1"/>
  <c r="D23" i="23"/>
  <c r="D25" i="23" s="1"/>
  <c r="D24" i="20"/>
  <c r="D23" i="20"/>
  <c r="D25" i="20" s="1"/>
  <c r="D23" i="19"/>
  <c r="D25" i="19" s="1"/>
  <c r="D23" i="18"/>
  <c r="D25" i="18" s="1"/>
  <c r="D24" i="9"/>
  <c r="D23" i="9"/>
  <c r="D25" i="9" s="1"/>
  <c r="D23" i="7"/>
  <c r="D25" i="7" s="1"/>
  <c r="D23" i="1"/>
  <c r="D25" i="1" s="1"/>
  <c r="D23" i="5"/>
  <c r="D25" i="5" s="1"/>
  <c r="D11" i="16" l="1"/>
  <c r="D14" i="16"/>
  <c r="D12" i="16"/>
  <c r="D16" i="16"/>
  <c r="D15" i="16"/>
  <c r="D18" i="16"/>
  <c r="D21" i="16"/>
  <c r="D17" i="16"/>
  <c r="D19" i="16"/>
  <c r="D13" i="16"/>
  <c r="D22" i="16"/>
  <c r="J7" i="16"/>
  <c r="D23" i="16"/>
  <c r="D25" i="16" s="1"/>
  <c r="D20" i="16"/>
  <c r="AD19" i="15"/>
  <c r="AD16" i="15"/>
  <c r="AD15" i="15"/>
  <c r="AD14" i="15"/>
  <c r="AD13" i="15"/>
  <c r="AC25" i="15"/>
  <c r="AD24" i="15" s="1"/>
  <c r="AD21" i="15"/>
  <c r="AD11" i="15"/>
  <c r="AD20" i="15"/>
  <c r="AD18" i="15"/>
  <c r="AD17" i="15"/>
  <c r="AD12" i="15"/>
  <c r="AD23" i="15" l="1"/>
</calcChain>
</file>

<file path=xl/sharedStrings.xml><?xml version="1.0" encoding="utf-8"?>
<sst xmlns="http://schemas.openxmlformats.org/spreadsheetml/2006/main" count="1062" uniqueCount="87">
  <si>
    <t>Pemilih</t>
  </si>
  <si>
    <t>DPT</t>
  </si>
  <si>
    <t>Memilih</t>
  </si>
  <si>
    <t>DPTb</t>
  </si>
  <si>
    <t>DPK</t>
  </si>
  <si>
    <t>DPKTb</t>
  </si>
  <si>
    <t>Jumlah</t>
  </si>
  <si>
    <t>%</t>
  </si>
  <si>
    <t>Laki-laki</t>
  </si>
  <si>
    <t>Perempuan</t>
  </si>
  <si>
    <t>Surat Suara</t>
  </si>
  <si>
    <t>Suara Sah</t>
  </si>
  <si>
    <t>Tidak Sah</t>
  </si>
  <si>
    <t>No.</t>
  </si>
  <si>
    <t>SUARA SAH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</si>
  <si>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</si>
  <si>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</si>
  <si>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</si>
  <si>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</si>
  <si>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</si>
  <si>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</si>
  <si>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</si>
  <si>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</si>
  <si>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</si>
  <si>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</si>
  <si>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14</t>
  </si>
  <si>
    <t>15</t>
  </si>
  <si>
    <t>SAH</t>
  </si>
  <si>
    <t>TSAH</t>
  </si>
  <si>
    <t>JML</t>
  </si>
  <si>
    <t>DAPIL</t>
  </si>
  <si>
    <t>JUMLAH</t>
  </si>
  <si>
    <t>REKAP JABAR</t>
  </si>
  <si>
    <t>KAB/KOTA</t>
  </si>
  <si>
    <t>KOTA BANDUNG</t>
  </si>
  <si>
    <t>KOTA CIMAHI</t>
  </si>
  <si>
    <t>KAB BANDUNG</t>
  </si>
  <si>
    <t>KAB BANDUNG BARAT</t>
  </si>
  <si>
    <t>KAB CIANJUR</t>
  </si>
  <si>
    <t>KAB SUKABUMI</t>
  </si>
  <si>
    <t>KOTA SUKABUMI</t>
  </si>
  <si>
    <t>KAB BOGOR</t>
  </si>
  <si>
    <t>KOTA BOGOR</t>
  </si>
  <si>
    <t>KOTA DEPOK</t>
  </si>
  <si>
    <t>KOTA BEKASI</t>
  </si>
  <si>
    <t>KAB BEKASI</t>
  </si>
  <si>
    <t>KAB KARAWANG</t>
  </si>
  <si>
    <t>KAB PURWAKARTA</t>
  </si>
  <si>
    <t>KAB SUBANG</t>
  </si>
  <si>
    <t>KAB SUMEDANG</t>
  </si>
  <si>
    <t>KAB MAJALENGKA</t>
  </si>
  <si>
    <t>KAB INDRAMAYU</t>
  </si>
  <si>
    <t>KAB CIREBON</t>
  </si>
  <si>
    <t>K0TA CIREBON</t>
  </si>
  <si>
    <t>KAB KUNINGAN</t>
  </si>
  <si>
    <t>KAB CIAMIS</t>
  </si>
  <si>
    <t>Kota Banjar</t>
  </si>
  <si>
    <t>KAB TASIKMALAYA</t>
  </si>
  <si>
    <t>KOTA TASIKMALAYA</t>
  </si>
  <si>
    <t>KAB GARUT</t>
  </si>
  <si>
    <t>Kota Bandung</t>
  </si>
  <si>
    <t>Bandung Barat</t>
  </si>
  <si>
    <t>Cimahi</t>
  </si>
  <si>
    <t xml:space="preserve">Bandung </t>
  </si>
  <si>
    <t>Cianjur</t>
  </si>
  <si>
    <t>Sukabumi</t>
  </si>
  <si>
    <t>Kota Sukabumi</t>
  </si>
  <si>
    <t>Bogor</t>
  </si>
  <si>
    <t>Kota Bogor</t>
  </si>
  <si>
    <t>Kota Depok</t>
  </si>
  <si>
    <t>Kota Bekasi</t>
  </si>
  <si>
    <t>Bekasi</t>
  </si>
  <si>
    <t>Karawang</t>
  </si>
  <si>
    <t>Purwakarta</t>
  </si>
  <si>
    <t>Subang</t>
  </si>
  <si>
    <t>Sumedang</t>
  </si>
  <si>
    <t>Majalengka</t>
  </si>
  <si>
    <t>Indramayu</t>
  </si>
  <si>
    <t>Cirebon</t>
  </si>
  <si>
    <t>Kota Cirebon</t>
  </si>
  <si>
    <t>Kuningan</t>
  </si>
  <si>
    <t>Ciamis</t>
  </si>
  <si>
    <t>Tasikmalaya</t>
  </si>
  <si>
    <t>Kota Tasikmalaya</t>
  </si>
  <si>
    <t>Garut</t>
  </si>
  <si>
    <t>JAWA BARAT</t>
  </si>
  <si>
    <t>(Seluruh KAB/KOTA)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</si>
</sst>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2" fillId="0" borderId="1" xfId="0" applyFont="1" applyBorder="1"/>
    <xf numFmtId="41" fontId="0" fillId="0" borderId="1" xfId="1" applyFont="1" applyBorder="1"/>
    <xf numFmtId="0" fontId="2" fillId="2" borderId="1" xfId="0" applyFont="1" applyFill="1" applyBorder="1" applyAlignment="1">
      <alignment horizontal="center"/>
    </xf>
    <xf numFmtId="9" fontId="0" fillId="0" borderId="1" xfId="2" applyFont="1" applyBorder="1"/>
    <xf numFmtId="0" fontId="0" fillId="0" borderId="0" xfId="0" applyAlignment="1">
      <alignment horizontal="center"/>
    </xf>
    <xf numFmtId="41" fontId="0" fillId="0" borderId="0" xfId="1" applyFont="1"/>
    <xf numFmtId="10" fontId="0" fillId="0" borderId="0" xfId="2" applyNumberFormat="1" applyFont="1"/>
    <xf numFmtId="0" fontId="0" fillId="0" borderId="1" xfId="0" quotePrefix="1" applyBorder="1" applyAlignment="1">
      <alignment horizontal="center"/>
    </xf>
    <xf numFmtId="10" fontId="0" fillId="0" borderId="1" xfId="2" applyNumberFormat="1" applyFont="1" applyBorder="1"/>
    <xf numFmtId="0" fontId="0" fillId="2" borderId="1" xfId="0" applyFill="1" applyBorder="1" applyAlignment="1">
      <alignment horizontal="center"/>
    </xf>
    <xf numFmtId="41" fontId="0" fillId="2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1" fontId="0" fillId="3" borderId="1" xfId="1" applyFont="1" applyFill="1" applyBorder="1"/>
    <xf numFmtId="10" fontId="0" fillId="3" borderId="1" xfId="2" applyNumberFormat="1" applyFont="1" applyFill="1" applyBorder="1"/>
    <xf numFmtId="9" fontId="0" fillId="3" borderId="1" xfId="1" applyNumberFormat="1" applyFont="1" applyFill="1" applyBorder="1"/>
    <xf numFmtId="41" fontId="0" fillId="0" borderId="1" xfId="0" applyNumberFormat="1" applyBorder="1"/>
    <xf numFmtId="9" fontId="0" fillId="3" borderId="1" xfId="2" applyFont="1" applyFill="1" applyBorder="1"/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3346"/>
      <color rgb="FF235831"/>
      <color rgb="FFFFC000"/>
      <color rgb="FF00CC5C"/>
      <color rgb="FF0070C0"/>
      <color rgb="FF87BFE4"/>
      <color rgb="FFE5222A"/>
      <color rgb="FFFFFF00"/>
      <color rgb="FFFF0000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E5DF-40F8-A493-389843FFB8DE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E5DF-40F8-A493-389843FFB8DE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E5DF-40F8-A493-389843FFB8DE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E5DF-40F8-A493-389843FFB8DE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E5DF-40F8-A493-389843FFB8DE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E5DF-40F8-A493-389843FFB8DE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E5DF-40F8-A493-389843FFB8DE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8-E5DF-40F8-A493-389843FFB8DE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E5DF-40F8-A493-389843FFB8DE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A-E5DF-40F8-A493-389843FFB8DE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E5DF-40F8-A493-389843FFB8DE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E5DF-40F8-A493-389843FFB8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'Kota Bandung'!$B$11:$B$22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'Kota Bandung'!$C$11:$C$22</c:f>
              <c:numCache>
                <c:formatCode>_(* #,##0_);_(* \(#,##0\);_(* "-"_);_(@_)</c:formatCode>
                <c:ptCount val="12"/>
                <c:pt idx="0">
                  <c:v>78415</c:v>
                </c:pt>
                <c:pt idx="1">
                  <c:v>42782</c:v>
                </c:pt>
                <c:pt idx="2">
                  <c:v>132010</c:v>
                </c:pt>
                <c:pt idx="3">
                  <c:v>284766</c:v>
                </c:pt>
                <c:pt idx="4">
                  <c:v>122791</c:v>
                </c:pt>
                <c:pt idx="5">
                  <c:v>186728</c:v>
                </c:pt>
                <c:pt idx="6">
                  <c:v>91439</c:v>
                </c:pt>
                <c:pt idx="7">
                  <c:v>49149</c:v>
                </c:pt>
                <c:pt idx="8">
                  <c:v>57908</c:v>
                </c:pt>
                <c:pt idx="9">
                  <c:v>77857</c:v>
                </c:pt>
                <c:pt idx="10">
                  <c:v>28107</c:v>
                </c:pt>
                <c:pt idx="11">
                  <c:v>8074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F-40F8-A493-389843FFB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8682832"/>
        <c:axId val="218685744"/>
        <c:axId val="0"/>
      </c:bar3DChart>
      <c:catAx>
        <c:axId val="21868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685744"/>
        <c:crosses val="autoZero"/>
        <c:auto val="1"/>
        <c:lblAlgn val="ctr"/>
        <c:lblOffset val="100"/>
        <c:noMultiLvlLbl val="0"/>
      </c:catAx>
      <c:valAx>
        <c:axId val="218685744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21868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96B-4342-8213-1E8E6427FAD5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96B-4342-8213-1E8E6427FAD5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096B-4342-8213-1E8E6427FAD5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096B-4342-8213-1E8E6427FAD5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096B-4342-8213-1E8E6427FAD5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096B-4342-8213-1E8E6427FAD5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096B-4342-8213-1E8E6427FAD5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096B-4342-8213-1E8E6427FAD5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096B-4342-8213-1E8E6427FAD5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096B-4342-8213-1E8E6427FAD5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096B-4342-8213-1E8E6427FAD5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096B-4342-8213-1E8E6427FA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'Kota Depok'!$B$11:$B$22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'Kota Depok'!$C$11:$C$22</c:f>
              <c:numCache>
                <c:formatCode>_(* #,##0_);_(* \(#,##0\);_(* "-"_);_(@_)</c:formatCode>
                <c:ptCount val="12"/>
                <c:pt idx="0">
                  <c:v>19126</c:v>
                </c:pt>
                <c:pt idx="1">
                  <c:v>33621</c:v>
                </c:pt>
                <c:pt idx="2">
                  <c:v>105173</c:v>
                </c:pt>
                <c:pt idx="3">
                  <c:v>177989</c:v>
                </c:pt>
                <c:pt idx="4">
                  <c:v>85615</c:v>
                </c:pt>
                <c:pt idx="5">
                  <c:v>159826</c:v>
                </c:pt>
                <c:pt idx="6">
                  <c:v>56863</c:v>
                </c:pt>
                <c:pt idx="7">
                  <c:v>56347</c:v>
                </c:pt>
                <c:pt idx="8">
                  <c:v>47002</c:v>
                </c:pt>
                <c:pt idx="9">
                  <c:v>48512</c:v>
                </c:pt>
                <c:pt idx="10">
                  <c:v>8059</c:v>
                </c:pt>
                <c:pt idx="11">
                  <c:v>6411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96B-4342-8213-1E8E6427F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8682832"/>
        <c:axId val="218685744"/>
        <c:axId val="0"/>
      </c:bar3DChart>
      <c:catAx>
        <c:axId val="21868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685744"/>
        <c:crosses val="autoZero"/>
        <c:auto val="1"/>
        <c:lblAlgn val="ctr"/>
        <c:lblOffset val="100"/>
        <c:noMultiLvlLbl val="0"/>
      </c:catAx>
      <c:valAx>
        <c:axId val="218685744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21868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277F-4E2B-AA3E-FA387F1274D6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277F-4E2B-AA3E-FA387F1274D6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277F-4E2B-AA3E-FA387F1274D6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277F-4E2B-AA3E-FA387F1274D6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277F-4E2B-AA3E-FA387F1274D6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277F-4E2B-AA3E-FA387F1274D6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277F-4E2B-AA3E-FA387F1274D6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277F-4E2B-AA3E-FA387F1274D6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277F-4E2B-AA3E-FA387F1274D6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277F-4E2B-AA3E-FA387F1274D6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277F-4E2B-AA3E-FA387F1274D6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277F-4E2B-AA3E-FA387F1274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'Kota Bekasi'!$B$11:$B$22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'Kota Bekasi'!$C$11:$C$22</c:f>
              <c:numCache>
                <c:formatCode>_(* #,##0_);_(* \(#,##0\);_(* "-"_);_(@_)</c:formatCode>
                <c:ptCount val="12"/>
                <c:pt idx="0">
                  <c:v>31077</c:v>
                </c:pt>
                <c:pt idx="1">
                  <c:v>45276</c:v>
                </c:pt>
                <c:pt idx="2">
                  <c:v>128565</c:v>
                </c:pt>
                <c:pt idx="3">
                  <c:v>255138</c:v>
                </c:pt>
                <c:pt idx="4">
                  <c:v>123898</c:v>
                </c:pt>
                <c:pt idx="5">
                  <c:v>123300</c:v>
                </c:pt>
                <c:pt idx="6">
                  <c:v>64399</c:v>
                </c:pt>
                <c:pt idx="7">
                  <c:v>70110</c:v>
                </c:pt>
                <c:pt idx="8">
                  <c:v>65756</c:v>
                </c:pt>
                <c:pt idx="9">
                  <c:v>65121</c:v>
                </c:pt>
                <c:pt idx="10">
                  <c:v>16873</c:v>
                </c:pt>
                <c:pt idx="11">
                  <c:v>5313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77F-4E2B-AA3E-FA387F127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8682832"/>
        <c:axId val="218685744"/>
        <c:axId val="0"/>
      </c:bar3DChart>
      <c:catAx>
        <c:axId val="21868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685744"/>
        <c:crosses val="autoZero"/>
        <c:auto val="1"/>
        <c:lblAlgn val="ctr"/>
        <c:lblOffset val="100"/>
        <c:noMultiLvlLbl val="0"/>
      </c:catAx>
      <c:valAx>
        <c:axId val="218685744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21868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42E5-4E92-8C8A-86083B2AD859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42E5-4E92-8C8A-86083B2AD859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42E5-4E92-8C8A-86083B2AD859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42E5-4E92-8C8A-86083B2AD859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42E5-4E92-8C8A-86083B2AD859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42E5-4E92-8C8A-86083B2AD859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42E5-4E92-8C8A-86083B2AD859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42E5-4E92-8C8A-86083B2AD859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42E5-4E92-8C8A-86083B2AD859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42E5-4E92-8C8A-86083B2AD859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42E5-4E92-8C8A-86083B2AD859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42E5-4E92-8C8A-86083B2AD8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BEKASI!$B$11:$B$22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BEKASI!$C$11:$C$22</c:f>
              <c:numCache>
                <c:formatCode>_(* #,##0_);_(* \(#,##0\);_(* "-"_);_(@_)</c:formatCode>
                <c:ptCount val="12"/>
                <c:pt idx="0">
                  <c:v>51647</c:v>
                </c:pt>
                <c:pt idx="1">
                  <c:v>63757</c:v>
                </c:pt>
                <c:pt idx="2">
                  <c:v>150052</c:v>
                </c:pt>
                <c:pt idx="3">
                  <c:v>279759</c:v>
                </c:pt>
                <c:pt idx="4">
                  <c:v>209572</c:v>
                </c:pt>
                <c:pt idx="5">
                  <c:v>168318</c:v>
                </c:pt>
                <c:pt idx="6">
                  <c:v>92398</c:v>
                </c:pt>
                <c:pt idx="7">
                  <c:v>86771</c:v>
                </c:pt>
                <c:pt idx="8">
                  <c:v>84240</c:v>
                </c:pt>
                <c:pt idx="9">
                  <c:v>57646</c:v>
                </c:pt>
                <c:pt idx="10">
                  <c:v>23098</c:v>
                </c:pt>
                <c:pt idx="11">
                  <c:v>5095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2E5-4E92-8C8A-86083B2AD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8682832"/>
        <c:axId val="218685744"/>
        <c:axId val="0"/>
      </c:bar3DChart>
      <c:catAx>
        <c:axId val="21868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685744"/>
        <c:crosses val="autoZero"/>
        <c:auto val="1"/>
        <c:lblAlgn val="ctr"/>
        <c:lblOffset val="100"/>
        <c:noMultiLvlLbl val="0"/>
      </c:catAx>
      <c:valAx>
        <c:axId val="218685744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21868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807-4152-8A9E-A2D6DFB47A65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807-4152-8A9E-A2D6DFB47A65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807-4152-8A9E-A2D6DFB47A65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807-4152-8A9E-A2D6DFB47A65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9807-4152-8A9E-A2D6DFB47A65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9807-4152-8A9E-A2D6DFB47A65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9807-4152-8A9E-A2D6DFB47A65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9807-4152-8A9E-A2D6DFB47A65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9807-4152-8A9E-A2D6DFB47A65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9807-4152-8A9E-A2D6DFB47A65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9807-4152-8A9E-A2D6DFB47A65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9807-4152-8A9E-A2D6DFB47A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KARAWANG!$B$11:$B$22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KARAWANG!$C$11:$C$22</c:f>
              <c:numCache>
                <c:formatCode>_(* #,##0_);_(* \(#,##0\);_(* "-"_);_(@_)</c:formatCode>
                <c:ptCount val="12"/>
                <c:pt idx="0">
                  <c:v>47598</c:v>
                </c:pt>
                <c:pt idx="1">
                  <c:v>70159</c:v>
                </c:pt>
                <c:pt idx="2">
                  <c:v>61947</c:v>
                </c:pt>
                <c:pt idx="3">
                  <c:v>248426</c:v>
                </c:pt>
                <c:pt idx="4">
                  <c:v>211639</c:v>
                </c:pt>
                <c:pt idx="5">
                  <c:v>156857</c:v>
                </c:pt>
                <c:pt idx="6">
                  <c:v>88118</c:v>
                </c:pt>
                <c:pt idx="7">
                  <c:v>51090</c:v>
                </c:pt>
                <c:pt idx="8">
                  <c:v>46406</c:v>
                </c:pt>
                <c:pt idx="9">
                  <c:v>49953</c:v>
                </c:pt>
                <c:pt idx="10">
                  <c:v>21958</c:v>
                </c:pt>
                <c:pt idx="11">
                  <c:v>5972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807-4152-8A9E-A2D6DFB47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8682832"/>
        <c:axId val="218685744"/>
        <c:axId val="0"/>
      </c:bar3DChart>
      <c:catAx>
        <c:axId val="21868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685744"/>
        <c:crosses val="autoZero"/>
        <c:auto val="1"/>
        <c:lblAlgn val="ctr"/>
        <c:lblOffset val="100"/>
        <c:noMultiLvlLbl val="0"/>
      </c:catAx>
      <c:valAx>
        <c:axId val="218685744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21868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986-4F68-AE1C-917E5D4BADB9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986-4F68-AE1C-917E5D4BADB9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8986-4F68-AE1C-917E5D4BADB9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986-4F68-AE1C-917E5D4BADB9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8986-4F68-AE1C-917E5D4BADB9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8986-4F68-AE1C-917E5D4BADB9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8986-4F68-AE1C-917E5D4BADB9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8986-4F68-AE1C-917E5D4BADB9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8986-4F68-AE1C-917E5D4BADB9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8986-4F68-AE1C-917E5D4BADB9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8986-4F68-AE1C-917E5D4BADB9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8986-4F68-AE1C-917E5D4BAD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PURWAKARTA!$B$11:$B$22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PURWAKARTA!$C$11:$C$22</c:f>
              <c:numCache>
                <c:formatCode>_(* #,##0_);_(* \(#,##0\);_(* "-"_);_(@_)</c:formatCode>
                <c:ptCount val="12"/>
                <c:pt idx="0">
                  <c:v>26375</c:v>
                </c:pt>
                <c:pt idx="1">
                  <c:v>28467</c:v>
                </c:pt>
                <c:pt idx="2">
                  <c:v>22478</c:v>
                </c:pt>
                <c:pt idx="3">
                  <c:v>80473</c:v>
                </c:pt>
                <c:pt idx="4">
                  <c:v>118700</c:v>
                </c:pt>
                <c:pt idx="5">
                  <c:v>48636</c:v>
                </c:pt>
                <c:pt idx="6">
                  <c:v>25779</c:v>
                </c:pt>
                <c:pt idx="7">
                  <c:v>16696</c:v>
                </c:pt>
                <c:pt idx="8">
                  <c:v>29562</c:v>
                </c:pt>
                <c:pt idx="9">
                  <c:v>27999</c:v>
                </c:pt>
                <c:pt idx="10">
                  <c:v>3385</c:v>
                </c:pt>
                <c:pt idx="11">
                  <c:v>1410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986-4F68-AE1C-917E5D4BA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8682832"/>
        <c:axId val="218685744"/>
        <c:axId val="0"/>
      </c:bar3DChart>
      <c:catAx>
        <c:axId val="21868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685744"/>
        <c:crosses val="autoZero"/>
        <c:auto val="1"/>
        <c:lblAlgn val="ctr"/>
        <c:lblOffset val="100"/>
        <c:noMultiLvlLbl val="0"/>
      </c:catAx>
      <c:valAx>
        <c:axId val="218685744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21868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A45-4EAB-8696-B7BBD966D1CD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1A45-4EAB-8696-B7BBD966D1CD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1A45-4EAB-8696-B7BBD966D1CD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1A45-4EAB-8696-B7BBD966D1CD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1A45-4EAB-8696-B7BBD966D1CD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1A45-4EAB-8696-B7BBD966D1CD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1A45-4EAB-8696-B7BBD966D1CD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1A45-4EAB-8696-B7BBD966D1CD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1A45-4EAB-8696-B7BBD966D1CD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1A45-4EAB-8696-B7BBD966D1CD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1A45-4EAB-8696-B7BBD966D1CD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1A45-4EAB-8696-B7BBD966D1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SUBANG!$B$11:$B$22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SUBANG!$C$11:$C$22</c:f>
              <c:numCache>
                <c:formatCode>_(* #,##0_);_(* \(#,##0\);_(* "-"_);_(@_)</c:formatCode>
                <c:ptCount val="12"/>
                <c:pt idx="0">
                  <c:v>70230</c:v>
                </c:pt>
                <c:pt idx="1">
                  <c:v>63185</c:v>
                </c:pt>
                <c:pt idx="2">
                  <c:v>59468</c:v>
                </c:pt>
                <c:pt idx="3">
                  <c:v>152646</c:v>
                </c:pt>
                <c:pt idx="4">
                  <c:v>145282</c:v>
                </c:pt>
                <c:pt idx="5">
                  <c:v>68998</c:v>
                </c:pt>
                <c:pt idx="6">
                  <c:v>90847</c:v>
                </c:pt>
                <c:pt idx="7">
                  <c:v>34703</c:v>
                </c:pt>
                <c:pt idx="8">
                  <c:v>28118</c:v>
                </c:pt>
                <c:pt idx="9">
                  <c:v>35192</c:v>
                </c:pt>
                <c:pt idx="10">
                  <c:v>5089</c:v>
                </c:pt>
                <c:pt idx="11">
                  <c:v>7619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A45-4EAB-8696-B7BBD966D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8682832"/>
        <c:axId val="218685744"/>
        <c:axId val="0"/>
      </c:bar3DChart>
      <c:catAx>
        <c:axId val="21868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685744"/>
        <c:crosses val="autoZero"/>
        <c:auto val="1"/>
        <c:lblAlgn val="ctr"/>
        <c:lblOffset val="100"/>
        <c:noMultiLvlLbl val="0"/>
      </c:catAx>
      <c:valAx>
        <c:axId val="218685744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21868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EDA-4701-BCD6-0BAFF1E977C7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EDA-4701-BCD6-0BAFF1E977C7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CEDA-4701-BCD6-0BAFF1E977C7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CEDA-4701-BCD6-0BAFF1E977C7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CEDA-4701-BCD6-0BAFF1E977C7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CEDA-4701-BCD6-0BAFF1E977C7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CEDA-4701-BCD6-0BAFF1E977C7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CEDA-4701-BCD6-0BAFF1E977C7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CEDA-4701-BCD6-0BAFF1E977C7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CEDA-4701-BCD6-0BAFF1E977C7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CEDA-4701-BCD6-0BAFF1E977C7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CEDA-4701-BCD6-0BAFF1E977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SUMEDANG!$B$11:$B$22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SUMEDANG!$C$11:$C$22</c:f>
              <c:numCache>
                <c:formatCode>_(* #,##0_);_(* \(#,##0\);_(* "-"_);_(@_)</c:formatCode>
                <c:ptCount val="12"/>
                <c:pt idx="0">
                  <c:v>19110</c:v>
                </c:pt>
                <c:pt idx="1">
                  <c:v>37119</c:v>
                </c:pt>
                <c:pt idx="2">
                  <c:v>49114</c:v>
                </c:pt>
                <c:pt idx="3">
                  <c:v>131044</c:v>
                </c:pt>
                <c:pt idx="4">
                  <c:v>125769</c:v>
                </c:pt>
                <c:pt idx="5">
                  <c:v>61036</c:v>
                </c:pt>
                <c:pt idx="6">
                  <c:v>65953</c:v>
                </c:pt>
                <c:pt idx="7">
                  <c:v>22722</c:v>
                </c:pt>
                <c:pt idx="8">
                  <c:v>64394</c:v>
                </c:pt>
                <c:pt idx="9">
                  <c:v>30170</c:v>
                </c:pt>
                <c:pt idx="10">
                  <c:v>9478</c:v>
                </c:pt>
                <c:pt idx="11">
                  <c:v>3142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EDA-4701-BCD6-0BAFF1E97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8682832"/>
        <c:axId val="218685744"/>
        <c:axId val="0"/>
      </c:bar3DChart>
      <c:catAx>
        <c:axId val="21868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685744"/>
        <c:crosses val="autoZero"/>
        <c:auto val="1"/>
        <c:lblAlgn val="ctr"/>
        <c:lblOffset val="100"/>
        <c:noMultiLvlLbl val="0"/>
      </c:catAx>
      <c:valAx>
        <c:axId val="218685744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21868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F2EE-426E-8A0E-1975F3568174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F2EE-426E-8A0E-1975F3568174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F2EE-426E-8A0E-1975F3568174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F2EE-426E-8A0E-1975F3568174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F2EE-426E-8A0E-1975F3568174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F2EE-426E-8A0E-1975F3568174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F2EE-426E-8A0E-1975F3568174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F2EE-426E-8A0E-1975F3568174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F2EE-426E-8A0E-1975F3568174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F2EE-426E-8A0E-1975F3568174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F2EE-426E-8A0E-1975F3568174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F2EE-426E-8A0E-1975F35681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MAJALENGKA!$B$11:$B$22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MAJALENGKA!$C$11:$C$22</c:f>
              <c:numCache>
                <c:formatCode>_(* #,##0_);_(* \(#,##0\);_(* "-"_);_(@_)</c:formatCode>
                <c:ptCount val="12"/>
                <c:pt idx="0">
                  <c:v>24960</c:v>
                </c:pt>
                <c:pt idx="1">
                  <c:v>61775</c:v>
                </c:pt>
                <c:pt idx="2">
                  <c:v>47869</c:v>
                </c:pt>
                <c:pt idx="3">
                  <c:v>237840</c:v>
                </c:pt>
                <c:pt idx="4">
                  <c:v>63916</c:v>
                </c:pt>
                <c:pt idx="5">
                  <c:v>44983</c:v>
                </c:pt>
                <c:pt idx="6">
                  <c:v>46120</c:v>
                </c:pt>
                <c:pt idx="7">
                  <c:v>33258</c:v>
                </c:pt>
                <c:pt idx="8">
                  <c:v>40440</c:v>
                </c:pt>
                <c:pt idx="9">
                  <c:v>24775</c:v>
                </c:pt>
                <c:pt idx="10">
                  <c:v>8966</c:v>
                </c:pt>
                <c:pt idx="11">
                  <c:v>4144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2EE-426E-8A0E-1975F3568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8682832"/>
        <c:axId val="218685744"/>
        <c:axId val="0"/>
      </c:bar3DChart>
      <c:catAx>
        <c:axId val="21868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685744"/>
        <c:crosses val="autoZero"/>
        <c:auto val="1"/>
        <c:lblAlgn val="ctr"/>
        <c:lblOffset val="100"/>
        <c:noMultiLvlLbl val="0"/>
      </c:catAx>
      <c:valAx>
        <c:axId val="218685744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21868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4CF-4D6E-8BF0-09BCAA388443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34CF-4D6E-8BF0-09BCAA388443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34CF-4D6E-8BF0-09BCAA388443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34CF-4D6E-8BF0-09BCAA388443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34CF-4D6E-8BF0-09BCAA388443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34CF-4D6E-8BF0-09BCAA388443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34CF-4D6E-8BF0-09BCAA388443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34CF-4D6E-8BF0-09BCAA388443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34CF-4D6E-8BF0-09BCAA388443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34CF-4D6E-8BF0-09BCAA388443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34CF-4D6E-8BF0-09BCAA388443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34CF-4D6E-8BF0-09BCAA388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INDRAMAYU!$B$11:$B$22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INDRAMAYU!$C$11:$C$22</c:f>
              <c:numCache>
                <c:formatCode>_(* #,##0_);_(* \(#,##0\);_(* "-"_);_(@_)</c:formatCode>
                <c:ptCount val="12"/>
                <c:pt idx="0">
                  <c:v>35173</c:v>
                </c:pt>
                <c:pt idx="1">
                  <c:v>96831</c:v>
                </c:pt>
                <c:pt idx="2">
                  <c:v>45937</c:v>
                </c:pt>
                <c:pt idx="3">
                  <c:v>159987</c:v>
                </c:pt>
                <c:pt idx="4">
                  <c:v>299702</c:v>
                </c:pt>
                <c:pt idx="5">
                  <c:v>67574</c:v>
                </c:pt>
                <c:pt idx="6">
                  <c:v>38302</c:v>
                </c:pt>
                <c:pt idx="7">
                  <c:v>15730</c:v>
                </c:pt>
                <c:pt idx="8">
                  <c:v>28555</c:v>
                </c:pt>
                <c:pt idx="9">
                  <c:v>51407</c:v>
                </c:pt>
                <c:pt idx="10">
                  <c:v>5780</c:v>
                </c:pt>
                <c:pt idx="11">
                  <c:v>2019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4CF-4D6E-8BF0-09BCAA388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8682832"/>
        <c:axId val="218685744"/>
        <c:axId val="0"/>
      </c:bar3DChart>
      <c:catAx>
        <c:axId val="21868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685744"/>
        <c:crosses val="autoZero"/>
        <c:auto val="1"/>
        <c:lblAlgn val="ctr"/>
        <c:lblOffset val="100"/>
        <c:noMultiLvlLbl val="0"/>
      </c:catAx>
      <c:valAx>
        <c:axId val="218685744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21868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14C-4762-B8B3-862EDDEA15D7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14C-4762-B8B3-862EDDEA15D7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014C-4762-B8B3-862EDDEA15D7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014C-4762-B8B3-862EDDEA15D7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014C-4762-B8B3-862EDDEA15D7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014C-4762-B8B3-862EDDEA15D7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014C-4762-B8B3-862EDDEA15D7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014C-4762-B8B3-862EDDEA15D7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014C-4762-B8B3-862EDDEA15D7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014C-4762-B8B3-862EDDEA15D7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014C-4762-B8B3-862EDDEA15D7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014C-4762-B8B3-862EDDEA15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CIREBON!$B$11:$B$22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CIREBON!$C$11:$C$22</c:f>
              <c:numCache>
                <c:formatCode>_(* #,##0_);_(* \(#,##0\);_(* "-"_);_(@_)</c:formatCode>
                <c:ptCount val="12"/>
                <c:pt idx="0">
                  <c:v>61551</c:v>
                </c:pt>
                <c:pt idx="1">
                  <c:v>137354</c:v>
                </c:pt>
                <c:pt idx="2">
                  <c:v>73236</c:v>
                </c:pt>
                <c:pt idx="3">
                  <c:v>220543</c:v>
                </c:pt>
                <c:pt idx="4">
                  <c:v>127943</c:v>
                </c:pt>
                <c:pt idx="5">
                  <c:v>129806</c:v>
                </c:pt>
                <c:pt idx="6">
                  <c:v>69174</c:v>
                </c:pt>
                <c:pt idx="7">
                  <c:v>27778</c:v>
                </c:pt>
                <c:pt idx="8">
                  <c:v>30924</c:v>
                </c:pt>
                <c:pt idx="9">
                  <c:v>66789</c:v>
                </c:pt>
                <c:pt idx="10">
                  <c:v>12468</c:v>
                </c:pt>
                <c:pt idx="11">
                  <c:v>3496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14C-4762-B8B3-862EDDEA1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8682832"/>
        <c:axId val="218685744"/>
        <c:axId val="0"/>
      </c:bar3DChart>
      <c:catAx>
        <c:axId val="21868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685744"/>
        <c:crosses val="autoZero"/>
        <c:auto val="1"/>
        <c:lblAlgn val="ctr"/>
        <c:lblOffset val="100"/>
        <c:noMultiLvlLbl val="0"/>
      </c:catAx>
      <c:valAx>
        <c:axId val="218685744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21868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EFE-422E-84AC-D72D05DE74E3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EFE-422E-84AC-D72D05DE74E3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EFE-422E-84AC-D72D05DE74E3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5EFE-422E-84AC-D72D05DE74E3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5EFE-422E-84AC-D72D05DE74E3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5EFE-422E-84AC-D72D05DE74E3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5EFE-422E-84AC-D72D05DE74E3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5EFE-422E-84AC-D72D05DE74E3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5EFE-422E-84AC-D72D05DE74E3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5EFE-422E-84AC-D72D05DE74E3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5EFE-422E-84AC-D72D05DE74E3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5EFE-422E-84AC-D72D05DE74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Cimahi!$B$11:$B$22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Cimahi!$C$11:$C$22</c:f>
              <c:numCache>
                <c:formatCode>_(* #,##0_);_(* \(#,##0\);_(* "-"_);_(@_)</c:formatCode>
                <c:ptCount val="12"/>
                <c:pt idx="0">
                  <c:v>18564</c:v>
                </c:pt>
                <c:pt idx="1">
                  <c:v>13316</c:v>
                </c:pt>
                <c:pt idx="2">
                  <c:v>33432</c:v>
                </c:pt>
                <c:pt idx="3">
                  <c:v>44329</c:v>
                </c:pt>
                <c:pt idx="4">
                  <c:v>27191</c:v>
                </c:pt>
                <c:pt idx="5">
                  <c:v>34000</c:v>
                </c:pt>
                <c:pt idx="6">
                  <c:v>23797</c:v>
                </c:pt>
                <c:pt idx="7">
                  <c:v>14241</c:v>
                </c:pt>
                <c:pt idx="8">
                  <c:v>32588</c:v>
                </c:pt>
                <c:pt idx="9">
                  <c:v>21681</c:v>
                </c:pt>
                <c:pt idx="10">
                  <c:v>5983</c:v>
                </c:pt>
                <c:pt idx="11">
                  <c:v>1570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EFE-422E-84AC-D72D05DE7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8682832"/>
        <c:axId val="218685744"/>
        <c:axId val="0"/>
      </c:bar3DChart>
      <c:catAx>
        <c:axId val="21868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685744"/>
        <c:crosses val="autoZero"/>
        <c:auto val="1"/>
        <c:lblAlgn val="ctr"/>
        <c:lblOffset val="100"/>
        <c:noMultiLvlLbl val="0"/>
      </c:catAx>
      <c:valAx>
        <c:axId val="218685744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21868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7AF-4E9F-B1D4-792963817F9C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7AF-4E9F-B1D4-792963817F9C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7AF-4E9F-B1D4-792963817F9C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A7AF-4E9F-B1D4-792963817F9C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A7AF-4E9F-B1D4-792963817F9C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A7AF-4E9F-B1D4-792963817F9C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A7AF-4E9F-B1D4-792963817F9C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A7AF-4E9F-B1D4-792963817F9C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A7AF-4E9F-B1D4-792963817F9C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A7AF-4E9F-B1D4-792963817F9C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A7AF-4E9F-B1D4-792963817F9C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A7AF-4E9F-B1D4-792963817F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'Kota Cirebon'!$B$11:$B$22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'Kota Cirebon'!$C$11:$C$22</c:f>
              <c:numCache>
                <c:formatCode>_(* #,##0_);_(* \(#,##0\);_(* "-"_);_(@_)</c:formatCode>
                <c:ptCount val="12"/>
                <c:pt idx="0">
                  <c:v>13094</c:v>
                </c:pt>
                <c:pt idx="1">
                  <c:v>7472</c:v>
                </c:pt>
                <c:pt idx="2">
                  <c:v>12677</c:v>
                </c:pt>
                <c:pt idx="3">
                  <c:v>32571</c:v>
                </c:pt>
                <c:pt idx="4">
                  <c:v>18115</c:v>
                </c:pt>
                <c:pt idx="5">
                  <c:v>17143</c:v>
                </c:pt>
                <c:pt idx="6">
                  <c:v>13438</c:v>
                </c:pt>
                <c:pt idx="7">
                  <c:v>9605</c:v>
                </c:pt>
                <c:pt idx="8">
                  <c:v>5539</c:v>
                </c:pt>
                <c:pt idx="9">
                  <c:v>10776</c:v>
                </c:pt>
                <c:pt idx="10">
                  <c:v>3108</c:v>
                </c:pt>
                <c:pt idx="11">
                  <c:v>1405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7AF-4E9F-B1D4-792963817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8682832"/>
        <c:axId val="218685744"/>
        <c:axId val="0"/>
      </c:bar3DChart>
      <c:catAx>
        <c:axId val="21868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685744"/>
        <c:crosses val="autoZero"/>
        <c:auto val="1"/>
        <c:lblAlgn val="ctr"/>
        <c:lblOffset val="100"/>
        <c:noMultiLvlLbl val="0"/>
      </c:catAx>
      <c:valAx>
        <c:axId val="218685744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21868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147-49D4-815F-B39715A67286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147-49D4-815F-B39715A67286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C147-49D4-815F-B39715A67286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C147-49D4-815F-B39715A67286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C147-49D4-815F-B39715A67286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C147-49D4-815F-B39715A67286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C147-49D4-815F-B39715A67286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C147-49D4-815F-B39715A67286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C147-49D4-815F-B39715A67286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C147-49D4-815F-B39715A67286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C147-49D4-815F-B39715A67286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C147-49D4-815F-B39715A672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KUNINGAN!$B$11:$B$22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KUNINGAN!$C$11:$C$22</c:f>
              <c:numCache>
                <c:formatCode>_(* #,##0_);_(* \(#,##0\);_(* "-"_);_(@_)</c:formatCode>
                <c:ptCount val="12"/>
                <c:pt idx="0">
                  <c:v>46273</c:v>
                </c:pt>
                <c:pt idx="1">
                  <c:v>35450</c:v>
                </c:pt>
                <c:pt idx="2">
                  <c:v>63173</c:v>
                </c:pt>
                <c:pt idx="3">
                  <c:v>112365</c:v>
                </c:pt>
                <c:pt idx="4">
                  <c:v>60195</c:v>
                </c:pt>
                <c:pt idx="5">
                  <c:v>34403</c:v>
                </c:pt>
                <c:pt idx="6">
                  <c:v>52852</c:v>
                </c:pt>
                <c:pt idx="7">
                  <c:v>48211</c:v>
                </c:pt>
                <c:pt idx="8">
                  <c:v>37284</c:v>
                </c:pt>
                <c:pt idx="9">
                  <c:v>14782</c:v>
                </c:pt>
                <c:pt idx="10">
                  <c:v>4687</c:v>
                </c:pt>
                <c:pt idx="11">
                  <c:v>4091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147-49D4-815F-B39715A67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8682832"/>
        <c:axId val="218685744"/>
        <c:axId val="0"/>
      </c:bar3DChart>
      <c:catAx>
        <c:axId val="21868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685744"/>
        <c:crosses val="autoZero"/>
        <c:auto val="1"/>
        <c:lblAlgn val="ctr"/>
        <c:lblOffset val="100"/>
        <c:noMultiLvlLbl val="0"/>
      </c:catAx>
      <c:valAx>
        <c:axId val="218685744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21868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7232-44AD-B576-A5621348B427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7232-44AD-B576-A5621348B427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7232-44AD-B576-A5621348B427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7232-44AD-B576-A5621348B427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7232-44AD-B576-A5621348B427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7232-44AD-B576-A5621348B427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7232-44AD-B576-A5621348B427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7232-44AD-B576-A5621348B427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7232-44AD-B576-A5621348B427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7232-44AD-B576-A5621348B427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7232-44AD-B576-A5621348B427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7232-44AD-B576-A5621348B42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CIAMIS!$B$11:$B$22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CIAMIS!$C$11:$C$22</c:f>
              <c:numCache>
                <c:formatCode>_(* #,##0_);_(* \(#,##0\);_(* "-"_);_(@_)</c:formatCode>
                <c:ptCount val="12"/>
                <c:pt idx="0">
                  <c:v>29561</c:v>
                </c:pt>
                <c:pt idx="1">
                  <c:v>63071</c:v>
                </c:pt>
                <c:pt idx="2">
                  <c:v>97399</c:v>
                </c:pt>
                <c:pt idx="3">
                  <c:v>182144</c:v>
                </c:pt>
                <c:pt idx="4">
                  <c:v>125486</c:v>
                </c:pt>
                <c:pt idx="5">
                  <c:v>46374</c:v>
                </c:pt>
                <c:pt idx="6">
                  <c:v>73018</c:v>
                </c:pt>
                <c:pt idx="7">
                  <c:v>128934</c:v>
                </c:pt>
                <c:pt idx="8">
                  <c:v>86161</c:v>
                </c:pt>
                <c:pt idx="9">
                  <c:v>31337</c:v>
                </c:pt>
                <c:pt idx="10">
                  <c:v>12559</c:v>
                </c:pt>
                <c:pt idx="11">
                  <c:v>3048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232-44AD-B576-A5621348B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8682832"/>
        <c:axId val="218685744"/>
        <c:axId val="0"/>
      </c:bar3DChart>
      <c:catAx>
        <c:axId val="21868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685744"/>
        <c:crosses val="autoZero"/>
        <c:auto val="1"/>
        <c:lblAlgn val="ctr"/>
        <c:lblOffset val="100"/>
        <c:noMultiLvlLbl val="0"/>
      </c:catAx>
      <c:valAx>
        <c:axId val="218685744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21868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F2B0-4B27-9CEE-22920170035C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F2B0-4B27-9CEE-22920170035C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F2B0-4B27-9CEE-22920170035C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F2B0-4B27-9CEE-22920170035C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F2B0-4B27-9CEE-22920170035C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F2B0-4B27-9CEE-22920170035C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F2B0-4B27-9CEE-22920170035C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F2B0-4B27-9CEE-22920170035C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F2B0-4B27-9CEE-22920170035C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F2B0-4B27-9CEE-22920170035C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F2B0-4B27-9CEE-22920170035C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F2B0-4B27-9CEE-2292017003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'Kota Banjar'!$B$11:$B$22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'Kota Banjar'!$C$11:$C$22</c:f>
              <c:numCache>
                <c:formatCode>_(* #,##0_);_(* \(#,##0\);_(* "-"_);_(@_)</c:formatCode>
                <c:ptCount val="12"/>
                <c:pt idx="0">
                  <c:v>2417</c:v>
                </c:pt>
                <c:pt idx="1">
                  <c:v>6173</c:v>
                </c:pt>
                <c:pt idx="2">
                  <c:v>8166</c:v>
                </c:pt>
                <c:pt idx="3">
                  <c:v>19475</c:v>
                </c:pt>
                <c:pt idx="4">
                  <c:v>28838</c:v>
                </c:pt>
                <c:pt idx="5">
                  <c:v>8623</c:v>
                </c:pt>
                <c:pt idx="6">
                  <c:v>11345</c:v>
                </c:pt>
                <c:pt idx="7">
                  <c:v>7016</c:v>
                </c:pt>
                <c:pt idx="8">
                  <c:v>6099</c:v>
                </c:pt>
                <c:pt idx="9">
                  <c:v>3877</c:v>
                </c:pt>
                <c:pt idx="10">
                  <c:v>475</c:v>
                </c:pt>
                <c:pt idx="11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2B0-4B27-9CEE-229201700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8682832"/>
        <c:axId val="218685744"/>
        <c:axId val="0"/>
      </c:bar3DChart>
      <c:catAx>
        <c:axId val="21868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685744"/>
        <c:crosses val="autoZero"/>
        <c:auto val="1"/>
        <c:lblAlgn val="ctr"/>
        <c:lblOffset val="100"/>
        <c:noMultiLvlLbl val="0"/>
      </c:catAx>
      <c:valAx>
        <c:axId val="218685744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21868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503-4D06-8D91-A5EDB923FFED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B503-4D06-8D91-A5EDB923FFED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B503-4D06-8D91-A5EDB923FFED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B503-4D06-8D91-A5EDB923FFED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B503-4D06-8D91-A5EDB923FFED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B503-4D06-8D91-A5EDB923FFED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B503-4D06-8D91-A5EDB923FFED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B503-4D06-8D91-A5EDB923FFED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B503-4D06-8D91-A5EDB923FFED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B503-4D06-8D91-A5EDB923FFED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B503-4D06-8D91-A5EDB923FFED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B503-4D06-8D91-A5EDB923FF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TASIKMALAYA!$B$11:$B$22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TASIKMALAYA!$C$11:$C$22</c:f>
              <c:numCache>
                <c:formatCode>_(* #,##0_);_(* \(#,##0\);_(* "-"_);_(@_)</c:formatCode>
                <c:ptCount val="12"/>
                <c:pt idx="0">
                  <c:v>37606</c:v>
                </c:pt>
                <c:pt idx="1">
                  <c:v>137976</c:v>
                </c:pt>
                <c:pt idx="2">
                  <c:v>70920</c:v>
                </c:pt>
                <c:pt idx="3">
                  <c:v>127444</c:v>
                </c:pt>
                <c:pt idx="4">
                  <c:v>129937</c:v>
                </c:pt>
                <c:pt idx="5">
                  <c:v>74143</c:v>
                </c:pt>
                <c:pt idx="6">
                  <c:v>76872</c:v>
                </c:pt>
                <c:pt idx="7">
                  <c:v>82831</c:v>
                </c:pt>
                <c:pt idx="8">
                  <c:v>145560</c:v>
                </c:pt>
                <c:pt idx="9">
                  <c:v>17293</c:v>
                </c:pt>
                <c:pt idx="10">
                  <c:v>9886</c:v>
                </c:pt>
                <c:pt idx="11">
                  <c:v>3482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503-4D06-8D91-A5EDB923F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8682832"/>
        <c:axId val="218685744"/>
        <c:axId val="0"/>
      </c:bar3DChart>
      <c:catAx>
        <c:axId val="21868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685744"/>
        <c:crosses val="autoZero"/>
        <c:auto val="1"/>
        <c:lblAlgn val="ctr"/>
        <c:lblOffset val="100"/>
        <c:noMultiLvlLbl val="0"/>
      </c:catAx>
      <c:valAx>
        <c:axId val="218685744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21868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2FA-492C-B9AD-614B7668C7AC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2FA-492C-B9AD-614B7668C7AC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2FA-492C-B9AD-614B7668C7AC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52FA-492C-B9AD-614B7668C7AC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52FA-492C-B9AD-614B7668C7AC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52FA-492C-B9AD-614B7668C7AC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52FA-492C-B9AD-614B7668C7AC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52FA-492C-B9AD-614B7668C7AC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52FA-492C-B9AD-614B7668C7AC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52FA-492C-B9AD-614B7668C7AC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52FA-492C-B9AD-614B7668C7AC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52FA-492C-B9AD-614B7668C7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'Kota Tasikmalaya'!$B$11:$B$22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'Kota Tasikmalaya'!$C$11:$C$22</c:f>
              <c:numCache>
                <c:formatCode>_(* #,##0_);_(* \(#,##0\);_(* "-"_);_(@_)</c:formatCode>
                <c:ptCount val="12"/>
                <c:pt idx="0">
                  <c:v>11461</c:v>
                </c:pt>
                <c:pt idx="1">
                  <c:v>28166</c:v>
                </c:pt>
                <c:pt idx="2">
                  <c:v>28652</c:v>
                </c:pt>
                <c:pt idx="3">
                  <c:v>44914</c:v>
                </c:pt>
                <c:pt idx="4">
                  <c:v>35535</c:v>
                </c:pt>
                <c:pt idx="5">
                  <c:v>22601</c:v>
                </c:pt>
                <c:pt idx="6">
                  <c:v>32642</c:v>
                </c:pt>
                <c:pt idx="7">
                  <c:v>39394</c:v>
                </c:pt>
                <c:pt idx="8">
                  <c:v>78602</c:v>
                </c:pt>
                <c:pt idx="9">
                  <c:v>7956</c:v>
                </c:pt>
                <c:pt idx="10">
                  <c:v>11366</c:v>
                </c:pt>
                <c:pt idx="11">
                  <c:v>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2FA-492C-B9AD-614B7668C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8682832"/>
        <c:axId val="218685744"/>
        <c:axId val="0"/>
      </c:bar3DChart>
      <c:catAx>
        <c:axId val="21868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685744"/>
        <c:crosses val="autoZero"/>
        <c:auto val="1"/>
        <c:lblAlgn val="ctr"/>
        <c:lblOffset val="100"/>
        <c:noMultiLvlLbl val="0"/>
      </c:catAx>
      <c:valAx>
        <c:axId val="218685744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21868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4167-4547-A0DD-1D3F748E2323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4167-4547-A0DD-1D3F748E2323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4167-4547-A0DD-1D3F748E2323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4167-4547-A0DD-1D3F748E2323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4167-4547-A0DD-1D3F748E2323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4167-4547-A0DD-1D3F748E2323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4167-4547-A0DD-1D3F748E2323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4167-4547-A0DD-1D3F748E2323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4167-4547-A0DD-1D3F748E2323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4167-4547-A0DD-1D3F748E2323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4167-4547-A0DD-1D3F748E2323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4167-4547-A0DD-1D3F748E23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GARUT!$B$11:$B$22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GARUT!$C$11:$C$22</c:f>
              <c:numCache>
                <c:formatCode>_(* #,##0_);_(* \(#,##0\);_(* "-"_);_(@_)</c:formatCode>
                <c:ptCount val="12"/>
                <c:pt idx="0">
                  <c:v>56620</c:v>
                </c:pt>
                <c:pt idx="1">
                  <c:v>171028</c:v>
                </c:pt>
                <c:pt idx="2">
                  <c:v>87521</c:v>
                </c:pt>
                <c:pt idx="3">
                  <c:v>131155</c:v>
                </c:pt>
                <c:pt idx="4">
                  <c:v>204429</c:v>
                </c:pt>
                <c:pt idx="5">
                  <c:v>78944</c:v>
                </c:pt>
                <c:pt idx="6">
                  <c:v>121372</c:v>
                </c:pt>
                <c:pt idx="7">
                  <c:v>100879</c:v>
                </c:pt>
                <c:pt idx="8">
                  <c:v>118168</c:v>
                </c:pt>
                <c:pt idx="9">
                  <c:v>75157</c:v>
                </c:pt>
                <c:pt idx="10">
                  <c:v>32086</c:v>
                </c:pt>
                <c:pt idx="11">
                  <c:v>10670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167-4547-A0DD-1D3F748E2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8682832"/>
        <c:axId val="218685744"/>
        <c:axId val="0"/>
      </c:bar3DChart>
      <c:catAx>
        <c:axId val="21868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685744"/>
        <c:crosses val="autoZero"/>
        <c:auto val="1"/>
        <c:lblAlgn val="ctr"/>
        <c:lblOffset val="100"/>
        <c:noMultiLvlLbl val="0"/>
      </c:catAx>
      <c:valAx>
        <c:axId val="218685744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21868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A09-40F5-8644-3FEDFD716E46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A09-40F5-8644-3FEDFD716E46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5A09-40F5-8644-3FEDFD716E46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5A09-40F5-8644-3FEDFD716E46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5A09-40F5-8644-3FEDFD716E46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5A09-40F5-8644-3FEDFD716E46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5A09-40F5-8644-3FEDFD716E46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5A09-40F5-8644-3FEDFD716E46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5A09-40F5-8644-3FEDFD716E46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5A09-40F5-8644-3FEDFD716E46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5A09-40F5-8644-3FEDFD716E46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5A09-40F5-8644-3FEDFD716E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'JABAR-GRAF'!$B$11:$B$22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'JABAR-GRAF'!$C$11:$C$22</c:f>
              <c:numCache>
                <c:formatCode>_(* #,##0_);_(* \(#,##0\);_(* "-"_);_(@_)</c:formatCode>
                <c:ptCount val="12"/>
                <c:pt idx="0">
                  <c:v>1035728</c:v>
                </c:pt>
                <c:pt idx="1">
                  <c:v>1572734</c:v>
                </c:pt>
                <c:pt idx="2">
                  <c:v>1903548</c:v>
                </c:pt>
                <c:pt idx="3">
                  <c:v>4159411</c:v>
                </c:pt>
                <c:pt idx="4">
                  <c:v>3540629</c:v>
                </c:pt>
                <c:pt idx="5">
                  <c:v>2378762</c:v>
                </c:pt>
                <c:pt idx="6">
                  <c:v>1931014</c:v>
                </c:pt>
                <c:pt idx="7">
                  <c:v>1391480</c:v>
                </c:pt>
                <c:pt idx="8">
                  <c:v>1631804</c:v>
                </c:pt>
                <c:pt idx="9">
                  <c:v>1157286</c:v>
                </c:pt>
                <c:pt idx="10">
                  <c:v>368483</c:v>
                </c:pt>
                <c:pt idx="11">
                  <c:v>119748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A09-40F5-8644-3FEDFD716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8682832"/>
        <c:axId val="218685744"/>
        <c:axId val="0"/>
      </c:bar3DChart>
      <c:catAx>
        <c:axId val="21868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685744"/>
        <c:crosses val="autoZero"/>
        <c:auto val="1"/>
        <c:lblAlgn val="ctr"/>
        <c:lblOffset val="100"/>
        <c:noMultiLvlLbl val="0"/>
      </c:catAx>
      <c:valAx>
        <c:axId val="218685744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21868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3F8-4FC7-98B3-01F92C75CCC3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13F8-4FC7-98B3-01F92C75CCC3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13F8-4FC7-98B3-01F92C75CCC3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13F8-4FC7-98B3-01F92C75CCC3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13F8-4FC7-98B3-01F92C75CCC3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13F8-4FC7-98B3-01F92C75CCC3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13F8-4FC7-98B3-01F92C75CCC3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13F8-4FC7-98B3-01F92C75CCC3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13F8-4FC7-98B3-01F92C75CCC3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13F8-4FC7-98B3-01F92C75CCC3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13F8-4FC7-98B3-01F92C75CCC3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13F8-4FC7-98B3-01F92C75CC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BANDUNG!$B$11:$B$22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BANDUNG!$C$11:$C$22</c:f>
              <c:numCache>
                <c:formatCode>_(* #,##0_);_(* \(#,##0\);_(* "-"_);_(@_)</c:formatCode>
                <c:ptCount val="12"/>
                <c:pt idx="0">
                  <c:v>85490</c:v>
                </c:pt>
                <c:pt idx="1">
                  <c:v>112989</c:v>
                </c:pt>
                <c:pt idx="2">
                  <c:v>122721</c:v>
                </c:pt>
                <c:pt idx="3">
                  <c:v>277339</c:v>
                </c:pt>
                <c:pt idx="4">
                  <c:v>325163</c:v>
                </c:pt>
                <c:pt idx="5">
                  <c:v>186365</c:v>
                </c:pt>
                <c:pt idx="6">
                  <c:v>216832</c:v>
                </c:pt>
                <c:pt idx="7">
                  <c:v>94845</c:v>
                </c:pt>
                <c:pt idx="8">
                  <c:v>69818</c:v>
                </c:pt>
                <c:pt idx="9">
                  <c:v>91636</c:v>
                </c:pt>
                <c:pt idx="10">
                  <c:v>39152</c:v>
                </c:pt>
                <c:pt idx="11">
                  <c:v>6859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3F8-4FC7-98B3-01F92C75C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8682832"/>
        <c:axId val="218685744"/>
        <c:axId val="0"/>
      </c:bar3DChart>
      <c:catAx>
        <c:axId val="21868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685744"/>
        <c:crosses val="autoZero"/>
        <c:auto val="1"/>
        <c:lblAlgn val="ctr"/>
        <c:lblOffset val="100"/>
        <c:noMultiLvlLbl val="0"/>
      </c:catAx>
      <c:valAx>
        <c:axId val="218685744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21868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907-42E0-8407-4578DFD283E1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1907-42E0-8407-4578DFD283E1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1907-42E0-8407-4578DFD283E1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1907-42E0-8407-4578DFD283E1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1907-42E0-8407-4578DFD283E1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1907-42E0-8407-4578DFD283E1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1907-42E0-8407-4578DFD283E1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1907-42E0-8407-4578DFD283E1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1907-42E0-8407-4578DFD283E1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1907-42E0-8407-4578DFD283E1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1907-42E0-8407-4578DFD283E1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1907-42E0-8407-4578DFD283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'BDG-BARAT'!$B$11:$B$22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'BDG-BARAT'!$C$11:$C$22</c:f>
              <c:numCache>
                <c:formatCode>_(* #,##0_);_(* \(#,##0\);_(* "-"_);_(@_)</c:formatCode>
                <c:ptCount val="12"/>
                <c:pt idx="0">
                  <c:v>33491</c:v>
                </c:pt>
                <c:pt idx="1">
                  <c:v>51790</c:v>
                </c:pt>
                <c:pt idx="2">
                  <c:v>66204</c:v>
                </c:pt>
                <c:pt idx="3">
                  <c:v>181570</c:v>
                </c:pt>
                <c:pt idx="4">
                  <c:v>106752</c:v>
                </c:pt>
                <c:pt idx="5">
                  <c:v>88046</c:v>
                </c:pt>
                <c:pt idx="6">
                  <c:v>92447</c:v>
                </c:pt>
                <c:pt idx="7">
                  <c:v>41920</c:v>
                </c:pt>
                <c:pt idx="8">
                  <c:v>50930</c:v>
                </c:pt>
                <c:pt idx="9">
                  <c:v>52264</c:v>
                </c:pt>
                <c:pt idx="10">
                  <c:v>19702</c:v>
                </c:pt>
                <c:pt idx="11">
                  <c:v>8614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907-42E0-8407-4578DFD28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8682832"/>
        <c:axId val="218685744"/>
        <c:axId val="0"/>
      </c:bar3DChart>
      <c:catAx>
        <c:axId val="21868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685744"/>
        <c:crosses val="autoZero"/>
        <c:auto val="1"/>
        <c:lblAlgn val="ctr"/>
        <c:lblOffset val="100"/>
        <c:noMultiLvlLbl val="0"/>
      </c:catAx>
      <c:valAx>
        <c:axId val="218685744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21868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2D68-4426-B2D7-330680E5D117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2D68-4426-B2D7-330680E5D117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2D68-4426-B2D7-330680E5D117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2D68-4426-B2D7-330680E5D117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2D68-4426-B2D7-330680E5D117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2D68-4426-B2D7-330680E5D117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2D68-4426-B2D7-330680E5D117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2D68-4426-B2D7-330680E5D117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2D68-4426-B2D7-330680E5D117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2D68-4426-B2D7-330680E5D117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2D68-4426-B2D7-330680E5D117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2D68-4426-B2D7-330680E5D1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CIANJUR!$B$11:$B$22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CIANJUR!$C$11:$C$22</c:f>
              <c:numCache>
                <c:formatCode>_(* #,##0_);_(* \(#,##0\);_(* "-"_);_(@_)</c:formatCode>
                <c:ptCount val="12"/>
                <c:pt idx="0">
                  <c:v>48952</c:v>
                </c:pt>
                <c:pt idx="1">
                  <c:v>73755</c:v>
                </c:pt>
                <c:pt idx="2">
                  <c:v>95630</c:v>
                </c:pt>
                <c:pt idx="3">
                  <c:v>142251</c:v>
                </c:pt>
                <c:pt idx="4">
                  <c:v>186036</c:v>
                </c:pt>
                <c:pt idx="5">
                  <c:v>78241</c:v>
                </c:pt>
                <c:pt idx="6">
                  <c:v>182014</c:v>
                </c:pt>
                <c:pt idx="7">
                  <c:v>40729</c:v>
                </c:pt>
                <c:pt idx="8">
                  <c:v>65758</c:v>
                </c:pt>
                <c:pt idx="9">
                  <c:v>77579</c:v>
                </c:pt>
                <c:pt idx="10">
                  <c:v>23912</c:v>
                </c:pt>
                <c:pt idx="11">
                  <c:v>8280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D68-4426-B2D7-330680E5D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8682832"/>
        <c:axId val="218685744"/>
        <c:axId val="0"/>
      </c:bar3DChart>
      <c:catAx>
        <c:axId val="21868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685744"/>
        <c:crosses val="autoZero"/>
        <c:auto val="1"/>
        <c:lblAlgn val="ctr"/>
        <c:lblOffset val="100"/>
        <c:noMultiLvlLbl val="0"/>
      </c:catAx>
      <c:valAx>
        <c:axId val="218685744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21868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71A0-4387-B48E-B4FDF256E417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71A0-4387-B48E-B4FDF256E417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71A0-4387-B48E-B4FDF256E417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71A0-4387-B48E-B4FDF256E417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71A0-4387-B48E-B4FDF256E417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71A0-4387-B48E-B4FDF256E417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71A0-4387-B48E-B4FDF256E417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71A0-4387-B48E-B4FDF256E417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71A0-4387-B48E-B4FDF256E417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71A0-4387-B48E-B4FDF256E417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71A0-4387-B48E-B4FDF256E417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71A0-4387-B48E-B4FDF256E4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SUKABUMI!$B$11:$B$22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SUKABUMI!$C$11:$C$22</c:f>
              <c:numCache>
                <c:formatCode>_(* #,##0_);_(* \(#,##0\);_(* "-"_);_(@_)</c:formatCode>
                <c:ptCount val="12"/>
                <c:pt idx="0">
                  <c:v>53390</c:v>
                </c:pt>
                <c:pt idx="1">
                  <c:v>63543</c:v>
                </c:pt>
                <c:pt idx="2">
                  <c:v>111851</c:v>
                </c:pt>
                <c:pt idx="3">
                  <c:v>164174</c:v>
                </c:pt>
                <c:pt idx="4">
                  <c:v>191455</c:v>
                </c:pt>
                <c:pt idx="5">
                  <c:v>102119</c:v>
                </c:pt>
                <c:pt idx="6">
                  <c:v>83475</c:v>
                </c:pt>
                <c:pt idx="7">
                  <c:v>152867</c:v>
                </c:pt>
                <c:pt idx="8">
                  <c:v>118037</c:v>
                </c:pt>
                <c:pt idx="9">
                  <c:v>68384</c:v>
                </c:pt>
                <c:pt idx="10">
                  <c:v>12141</c:v>
                </c:pt>
                <c:pt idx="11">
                  <c:v>6806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1A0-4387-B48E-B4FDF256E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8682832"/>
        <c:axId val="218685744"/>
        <c:axId val="0"/>
      </c:bar3DChart>
      <c:catAx>
        <c:axId val="21868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685744"/>
        <c:crosses val="autoZero"/>
        <c:auto val="1"/>
        <c:lblAlgn val="ctr"/>
        <c:lblOffset val="100"/>
        <c:noMultiLvlLbl val="0"/>
      </c:catAx>
      <c:valAx>
        <c:axId val="218685744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21868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B7B-4F0F-A97C-0538456CD0E5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BB7B-4F0F-A97C-0538456CD0E5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BB7B-4F0F-A97C-0538456CD0E5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BB7B-4F0F-A97C-0538456CD0E5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BB7B-4F0F-A97C-0538456CD0E5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BB7B-4F0F-A97C-0538456CD0E5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BB7B-4F0F-A97C-0538456CD0E5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BB7B-4F0F-A97C-0538456CD0E5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BB7B-4F0F-A97C-0538456CD0E5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BB7B-4F0F-A97C-0538456CD0E5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BB7B-4F0F-A97C-0538456CD0E5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BB7B-4F0F-A97C-0538456CD0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'Kota Sukabumi'!$B$11:$B$22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'Kota Sukabumi'!$C$11:$C$22</c:f>
              <c:numCache>
                <c:formatCode>_(* #,##0_);_(* \(#,##0\);_(* "-"_);_(@_)</c:formatCode>
                <c:ptCount val="12"/>
                <c:pt idx="0">
                  <c:v>5229</c:v>
                </c:pt>
                <c:pt idx="1">
                  <c:v>4311</c:v>
                </c:pt>
                <c:pt idx="2">
                  <c:v>19305</c:v>
                </c:pt>
                <c:pt idx="3">
                  <c:v>24837</c:v>
                </c:pt>
                <c:pt idx="4">
                  <c:v>20376</c:v>
                </c:pt>
                <c:pt idx="5">
                  <c:v>16446</c:v>
                </c:pt>
                <c:pt idx="6">
                  <c:v>16424</c:v>
                </c:pt>
                <c:pt idx="7">
                  <c:v>22875</c:v>
                </c:pt>
                <c:pt idx="8">
                  <c:v>9180</c:v>
                </c:pt>
                <c:pt idx="9">
                  <c:v>12517</c:v>
                </c:pt>
                <c:pt idx="10">
                  <c:v>2251</c:v>
                </c:pt>
                <c:pt idx="11">
                  <c:v>1067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B7B-4F0F-A97C-0538456CD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8682832"/>
        <c:axId val="218685744"/>
        <c:axId val="0"/>
      </c:bar3DChart>
      <c:catAx>
        <c:axId val="21868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685744"/>
        <c:crosses val="autoZero"/>
        <c:auto val="1"/>
        <c:lblAlgn val="ctr"/>
        <c:lblOffset val="100"/>
        <c:noMultiLvlLbl val="0"/>
      </c:catAx>
      <c:valAx>
        <c:axId val="218685744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21868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636-4DF9-9A7C-F0EA722F7773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636-4DF9-9A7C-F0EA722F7773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636-4DF9-9A7C-F0EA722F7773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636-4DF9-9A7C-F0EA722F7773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D636-4DF9-9A7C-F0EA722F7773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D636-4DF9-9A7C-F0EA722F7773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D636-4DF9-9A7C-F0EA722F7773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D636-4DF9-9A7C-F0EA722F7773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D636-4DF9-9A7C-F0EA722F7773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D636-4DF9-9A7C-F0EA722F7773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D636-4DF9-9A7C-F0EA722F7773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D636-4DF9-9A7C-F0EA722F77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BOGOR!$B$11:$B$22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BOGOR!$C$11:$C$22</c:f>
              <c:numCache>
                <c:formatCode>_(* #,##0_);_(* \(#,##0\);_(* "-"_);_(@_)</c:formatCode>
                <c:ptCount val="12"/>
                <c:pt idx="0">
                  <c:v>113490</c:v>
                </c:pt>
                <c:pt idx="1">
                  <c:v>107879</c:v>
                </c:pt>
                <c:pt idx="2">
                  <c:v>148011</c:v>
                </c:pt>
                <c:pt idx="3">
                  <c:v>345307</c:v>
                </c:pt>
                <c:pt idx="4">
                  <c:v>377588</c:v>
                </c:pt>
                <c:pt idx="5">
                  <c:v>319846</c:v>
                </c:pt>
                <c:pt idx="6">
                  <c:v>164422</c:v>
                </c:pt>
                <c:pt idx="7">
                  <c:v>115933</c:v>
                </c:pt>
                <c:pt idx="8">
                  <c:v>249578</c:v>
                </c:pt>
                <c:pt idx="9">
                  <c:v>109489</c:v>
                </c:pt>
                <c:pt idx="10">
                  <c:v>34918</c:v>
                </c:pt>
                <c:pt idx="11">
                  <c:v>7311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636-4DF9-9A7C-F0EA722F7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8682832"/>
        <c:axId val="218685744"/>
        <c:axId val="0"/>
      </c:bar3DChart>
      <c:catAx>
        <c:axId val="21868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685744"/>
        <c:crosses val="autoZero"/>
        <c:auto val="1"/>
        <c:lblAlgn val="ctr"/>
        <c:lblOffset val="100"/>
        <c:noMultiLvlLbl val="0"/>
      </c:catAx>
      <c:valAx>
        <c:axId val="218685744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21868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727-4189-9332-9D6697A2537C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B727-4189-9332-9D6697A2537C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B727-4189-9332-9D6697A2537C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B727-4189-9332-9D6697A2537C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B727-4189-9332-9D6697A2537C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B727-4189-9332-9D6697A2537C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B727-4189-9332-9D6697A2537C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B727-4189-9332-9D6697A2537C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B727-4189-9332-9D6697A2537C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B727-4189-9332-9D6697A2537C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B727-4189-9332-9D6697A2537C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B727-4189-9332-9D6697A253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'Kota Bogor'!$B$11:$B$22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'Kota Bogor'!$C$11:$C$22</c:f>
              <c:numCache>
                <c:formatCode>_(* #,##0_);_(* \(#,##0\);_(* "-"_);_(@_)</c:formatCode>
                <c:ptCount val="12"/>
                <c:pt idx="0">
                  <c:v>14828</c:v>
                </c:pt>
                <c:pt idx="1">
                  <c:v>15489</c:v>
                </c:pt>
                <c:pt idx="2">
                  <c:v>62037</c:v>
                </c:pt>
                <c:pt idx="3">
                  <c:v>100925</c:v>
                </c:pt>
                <c:pt idx="4">
                  <c:v>68706</c:v>
                </c:pt>
                <c:pt idx="5">
                  <c:v>55406</c:v>
                </c:pt>
                <c:pt idx="6">
                  <c:v>40672</c:v>
                </c:pt>
                <c:pt idx="7">
                  <c:v>26846</c:v>
                </c:pt>
                <c:pt idx="8">
                  <c:v>35197</c:v>
                </c:pt>
                <c:pt idx="9">
                  <c:v>27137</c:v>
                </c:pt>
                <c:pt idx="10">
                  <c:v>12996</c:v>
                </c:pt>
                <c:pt idx="11">
                  <c:v>2656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727-4189-9332-9D6697A25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8682832"/>
        <c:axId val="218685744"/>
        <c:axId val="0"/>
      </c:bar3DChart>
      <c:catAx>
        <c:axId val="21868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685744"/>
        <c:crosses val="autoZero"/>
        <c:auto val="1"/>
        <c:lblAlgn val="ctr"/>
        <c:lblOffset val="100"/>
        <c:noMultiLvlLbl val="0"/>
      </c:catAx>
      <c:valAx>
        <c:axId val="218685744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218682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0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2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3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4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5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6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7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8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9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2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20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2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22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23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24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25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26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27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4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5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6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7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8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9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15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16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17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17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17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19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6349</xdr:colOff>
      <xdr:row>9</xdr:row>
      <xdr:rowOff>69850</xdr:rowOff>
    </xdr:from>
    <xdr:to>
      <xdr:col>12</xdr:col>
      <xdr:colOff>866775</xdr:colOff>
      <xdr:row>24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8250" y="3638756"/>
          <a:ext cx="354612" cy="4087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137148</xdr:colOff>
      <xdr:row>24</xdr:row>
      <xdr:rowOff>25606</xdr:rowOff>
    </xdr:from>
    <xdr:to>
      <xdr:col>5</xdr:col>
      <xdr:colOff>503337</xdr:colOff>
      <xdr:row>26</xdr:row>
      <xdr:rowOff>59656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4698" y="3645106"/>
          <a:ext cx="366189" cy="4150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7533" y="3638550"/>
          <a:ext cx="372847" cy="4087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5106" y="3638756"/>
          <a:ext cx="430226" cy="4087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184" y="3626056"/>
          <a:ext cx="505382" cy="4087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3973" y="3607006"/>
          <a:ext cx="410132" cy="41505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1B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1B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6"/>
  <sheetViews>
    <sheetView tabSelected="1" workbookViewId="0">
      <selection activeCell="O12" sqref="O12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1.28515625" customWidth="1"/>
    <col min="5" max="5" width="10.28515625" customWidth="1"/>
    <col min="9" max="9" width="11.5703125" customWidth="1"/>
    <col min="11" max="11" width="8.5703125" customWidth="1"/>
    <col min="13" max="13" width="10.5703125" bestFit="1" customWidth="1"/>
  </cols>
  <sheetData>
    <row r="2" spans="2:14" x14ac:dyDescent="0.25">
      <c r="C2" s="7" t="s">
        <v>33</v>
      </c>
      <c r="D2" t="s">
        <v>34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832361</v>
      </c>
      <c r="E5" s="3">
        <v>582750</v>
      </c>
      <c r="F5" s="3">
        <v>4561</v>
      </c>
      <c r="G5" s="3">
        <v>1177</v>
      </c>
      <c r="H5" s="3">
        <v>12676</v>
      </c>
      <c r="I5" s="3">
        <f>SUM(E5:H5)</f>
        <v>601164</v>
      </c>
      <c r="J5" s="5">
        <f>E5/D5</f>
        <v>0.70011689639471331</v>
      </c>
      <c r="L5" s="1" t="s">
        <v>11</v>
      </c>
      <c r="M5" s="3">
        <f>C23</f>
        <v>1160026</v>
      </c>
      <c r="N5" s="5">
        <f>M5/M7</f>
        <v>0.93200530909745338</v>
      </c>
    </row>
    <row r="6" spans="2:14" x14ac:dyDescent="0.25">
      <c r="C6" s="2" t="s">
        <v>9</v>
      </c>
      <c r="D6" s="3">
        <v>828983</v>
      </c>
      <c r="E6" s="3">
        <v>625231</v>
      </c>
      <c r="F6" s="3">
        <v>3572</v>
      </c>
      <c r="G6" s="3">
        <v>1230</v>
      </c>
      <c r="H6" s="3">
        <v>13459</v>
      </c>
      <c r="I6" s="3">
        <f>SUM(E6:H6)</f>
        <v>643492</v>
      </c>
      <c r="J6" s="5">
        <f t="shared" ref="J6:J7" si="0">E6/D6</f>
        <v>0.75421450138301993</v>
      </c>
      <c r="L6" s="1" t="s">
        <v>12</v>
      </c>
      <c r="M6" s="3">
        <v>84630</v>
      </c>
      <c r="N6" s="5">
        <f>M6/M7</f>
        <v>6.7994690902546562E-2</v>
      </c>
    </row>
    <row r="7" spans="2:14" x14ac:dyDescent="0.25">
      <c r="C7" s="2" t="s">
        <v>6</v>
      </c>
      <c r="D7" s="3">
        <f>SUM(D5:D6)</f>
        <v>1661344</v>
      </c>
      <c r="E7" s="3">
        <f t="shared" ref="E7:I7" si="1">SUM(E5:E6)</f>
        <v>1207981</v>
      </c>
      <c r="F7" s="3">
        <f t="shared" si="1"/>
        <v>8133</v>
      </c>
      <c r="G7" s="3">
        <f t="shared" si="1"/>
        <v>2407</v>
      </c>
      <c r="H7" s="3">
        <f t="shared" si="1"/>
        <v>26135</v>
      </c>
      <c r="I7" s="3">
        <f t="shared" si="1"/>
        <v>1244656</v>
      </c>
      <c r="J7" s="5">
        <f t="shared" si="0"/>
        <v>0.72711070073386364</v>
      </c>
      <c r="L7" s="1" t="s">
        <v>6</v>
      </c>
      <c r="M7" s="3">
        <f>SUM(M5:M6)</f>
        <v>1244656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78415</v>
      </c>
      <c r="D11" s="10">
        <f>C11/C$23</f>
        <v>6.7597622811902486E-2</v>
      </c>
    </row>
    <row r="12" spans="2:14" x14ac:dyDescent="0.25">
      <c r="B12" s="9" t="s">
        <v>16</v>
      </c>
      <c r="C12" s="3">
        <v>42782</v>
      </c>
      <c r="D12" s="10">
        <f t="shared" ref="D12:D22" si="2">C12/C$23</f>
        <v>3.6880207857410092E-2</v>
      </c>
    </row>
    <row r="13" spans="2:14" x14ac:dyDescent="0.25">
      <c r="B13" s="9" t="s">
        <v>17</v>
      </c>
      <c r="C13" s="3">
        <v>132010</v>
      </c>
      <c r="D13" s="10">
        <f t="shared" si="2"/>
        <v>0.1137991734668016</v>
      </c>
    </row>
    <row r="14" spans="2:14" x14ac:dyDescent="0.25">
      <c r="B14" s="9" t="s">
        <v>18</v>
      </c>
      <c r="C14" s="3">
        <v>284766</v>
      </c>
      <c r="D14" s="10">
        <f t="shared" si="2"/>
        <v>0.24548242884211216</v>
      </c>
    </row>
    <row r="15" spans="2:14" x14ac:dyDescent="0.25">
      <c r="B15" s="9" t="s">
        <v>19</v>
      </c>
      <c r="C15" s="3">
        <v>122791</v>
      </c>
      <c r="D15" s="10">
        <f t="shared" si="2"/>
        <v>0.10585193780139411</v>
      </c>
    </row>
    <row r="16" spans="2:14" x14ac:dyDescent="0.25">
      <c r="B16" s="9" t="s">
        <v>20</v>
      </c>
      <c r="C16" s="3">
        <v>186728</v>
      </c>
      <c r="D16" s="10">
        <f t="shared" si="2"/>
        <v>0.16096880587159254</v>
      </c>
    </row>
    <row r="17" spans="2:4" x14ac:dyDescent="0.25">
      <c r="B17" s="9" t="s">
        <v>21</v>
      </c>
      <c r="C17" s="3">
        <v>91439</v>
      </c>
      <c r="D17" s="10">
        <f t="shared" si="2"/>
        <v>7.8824957371645119E-2</v>
      </c>
    </row>
    <row r="18" spans="2:4" x14ac:dyDescent="0.25">
      <c r="B18" s="9" t="s">
        <v>22</v>
      </c>
      <c r="C18" s="3">
        <v>49149</v>
      </c>
      <c r="D18" s="10">
        <f t="shared" si="2"/>
        <v>4.2368877938942749E-2</v>
      </c>
    </row>
    <row r="19" spans="2:4" x14ac:dyDescent="0.25">
      <c r="B19" s="9" t="s">
        <v>23</v>
      </c>
      <c r="C19" s="3">
        <v>57908</v>
      </c>
      <c r="D19" s="10">
        <f t="shared" si="2"/>
        <v>4.9919570768241404E-2</v>
      </c>
    </row>
    <row r="20" spans="2:4" x14ac:dyDescent="0.25">
      <c r="B20" s="9" t="s">
        <v>24</v>
      </c>
      <c r="C20" s="3">
        <v>77857</v>
      </c>
      <c r="D20" s="10">
        <f t="shared" si="2"/>
        <v>6.7116599110709593E-2</v>
      </c>
    </row>
    <row r="21" spans="2:4" x14ac:dyDescent="0.25">
      <c r="B21" s="9" t="s">
        <v>25</v>
      </c>
      <c r="C21" s="3">
        <v>28107</v>
      </c>
      <c r="D21" s="10">
        <f t="shared" si="2"/>
        <v>2.4229629335894197E-2</v>
      </c>
    </row>
    <row r="22" spans="2:4" x14ac:dyDescent="0.25">
      <c r="B22" s="9" t="s">
        <v>26</v>
      </c>
      <c r="C22" s="3">
        <v>8074</v>
      </c>
      <c r="D22" s="10">
        <f t="shared" si="2"/>
        <v>6.9601888233539596E-3</v>
      </c>
    </row>
    <row r="23" spans="2:4" x14ac:dyDescent="0.25">
      <c r="B23" s="13" t="s">
        <v>27</v>
      </c>
      <c r="C23" s="14">
        <f>SUM(C11:C22)</f>
        <v>1160026</v>
      </c>
      <c r="D23" s="15">
        <f>C23/C25</f>
        <v>0.93200530909745338</v>
      </c>
    </row>
    <row r="24" spans="2:4" x14ac:dyDescent="0.25">
      <c r="B24" s="13" t="s">
        <v>28</v>
      </c>
      <c r="C24" s="14">
        <f>M6</f>
        <v>84630</v>
      </c>
      <c r="D24" s="15">
        <f>C24/C25</f>
        <v>6.7994690902546562E-2</v>
      </c>
    </row>
    <row r="25" spans="2:4" x14ac:dyDescent="0.25">
      <c r="B25" s="13" t="s">
        <v>29</v>
      </c>
      <c r="C25" s="14">
        <f>C23+C24</f>
        <v>1244656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N26"/>
  <sheetViews>
    <sheetView topLeftCell="G7" workbookViewId="0">
      <selection activeCell="N10" sqref="N10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0.7109375" customWidth="1"/>
    <col min="13" max="13" width="10.140625" bestFit="1" customWidth="1"/>
  </cols>
  <sheetData>
    <row r="2" spans="2:14" x14ac:dyDescent="0.25">
      <c r="C2" s="7" t="s">
        <v>33</v>
      </c>
      <c r="D2" t="s">
        <v>43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623607</v>
      </c>
      <c r="E5" s="3">
        <v>406499</v>
      </c>
      <c r="F5" s="3">
        <v>1951</v>
      </c>
      <c r="G5" s="3">
        <v>1152</v>
      </c>
      <c r="H5" s="3">
        <v>8159</v>
      </c>
      <c r="I5" s="3">
        <f>SUM(E5:H5)</f>
        <v>417761</v>
      </c>
      <c r="J5" s="5">
        <f>E5/D5</f>
        <v>0.65185124605721234</v>
      </c>
      <c r="L5" s="1" t="s">
        <v>11</v>
      </c>
      <c r="M5" s="3">
        <f>C23</f>
        <v>804544</v>
      </c>
      <c r="N5" s="5">
        <f>M5/M7</f>
        <v>0.92656416091506599</v>
      </c>
    </row>
    <row r="6" spans="2:14" x14ac:dyDescent="0.25">
      <c r="C6" s="2" t="s">
        <v>9</v>
      </c>
      <c r="D6" s="3">
        <v>621714</v>
      </c>
      <c r="E6" s="3">
        <v>437801</v>
      </c>
      <c r="F6" s="3">
        <v>2069</v>
      </c>
      <c r="G6" s="3">
        <v>1237</v>
      </c>
      <c r="H6" s="3">
        <v>9441</v>
      </c>
      <c r="I6" s="3">
        <f>SUM(E6:H6)</f>
        <v>450548</v>
      </c>
      <c r="J6" s="5">
        <f t="shared" ref="J6:J7" si="0">E6/D6</f>
        <v>0.7041839173639326</v>
      </c>
      <c r="L6" s="1" t="s">
        <v>12</v>
      </c>
      <c r="M6" s="3">
        <f>C24</f>
        <v>63765</v>
      </c>
      <c r="N6" s="5">
        <f>M6/M7</f>
        <v>7.3435839084934049E-2</v>
      </c>
    </row>
    <row r="7" spans="2:14" x14ac:dyDescent="0.25">
      <c r="C7" s="2" t="s">
        <v>6</v>
      </c>
      <c r="D7" s="3">
        <f>SUM(D5:D6)</f>
        <v>1245321</v>
      </c>
      <c r="E7" s="3">
        <f t="shared" ref="E7:I7" si="1">SUM(E5:E6)</f>
        <v>844300</v>
      </c>
      <c r="F7" s="3">
        <f t="shared" si="1"/>
        <v>4020</v>
      </c>
      <c r="G7" s="3">
        <f t="shared" si="1"/>
        <v>2389</v>
      </c>
      <c r="H7" s="3">
        <f t="shared" si="1"/>
        <v>17600</v>
      </c>
      <c r="I7" s="3">
        <f t="shared" si="1"/>
        <v>868309</v>
      </c>
      <c r="J7" s="5">
        <f t="shared" si="0"/>
        <v>0.67797780652538586</v>
      </c>
      <c r="L7" s="1" t="s">
        <v>6</v>
      </c>
      <c r="M7" s="3">
        <f>SUM(M5:M6)</f>
        <v>868309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19126</v>
      </c>
      <c r="D11" s="10">
        <f>C11/C$23</f>
        <v>2.3772472357012169E-2</v>
      </c>
    </row>
    <row r="12" spans="2:14" x14ac:dyDescent="0.25">
      <c r="B12" s="9" t="s">
        <v>16</v>
      </c>
      <c r="C12" s="3">
        <v>33621</v>
      </c>
      <c r="D12" s="10">
        <f t="shared" ref="D12:D22" si="2">C12/C$23</f>
        <v>4.1788889109856016E-2</v>
      </c>
    </row>
    <row r="13" spans="2:14" x14ac:dyDescent="0.25">
      <c r="B13" s="9" t="s">
        <v>17</v>
      </c>
      <c r="C13" s="3">
        <v>105173</v>
      </c>
      <c r="D13" s="10">
        <f t="shared" si="2"/>
        <v>0.13072373916156232</v>
      </c>
    </row>
    <row r="14" spans="2:14" x14ac:dyDescent="0.25">
      <c r="B14" s="9" t="s">
        <v>18</v>
      </c>
      <c r="C14" s="3">
        <v>177989</v>
      </c>
      <c r="D14" s="10">
        <f t="shared" si="2"/>
        <v>0.22122966549996023</v>
      </c>
    </row>
    <row r="15" spans="2:14" x14ac:dyDescent="0.25">
      <c r="B15" s="9" t="s">
        <v>19</v>
      </c>
      <c r="C15" s="3">
        <v>85615</v>
      </c>
      <c r="D15" s="10">
        <f t="shared" si="2"/>
        <v>0.1064143166812505</v>
      </c>
    </row>
    <row r="16" spans="2:14" x14ac:dyDescent="0.25">
      <c r="B16" s="9" t="s">
        <v>20</v>
      </c>
      <c r="C16" s="3">
        <v>159826</v>
      </c>
      <c r="D16" s="10">
        <f t="shared" si="2"/>
        <v>0.19865414445947022</v>
      </c>
    </row>
    <row r="17" spans="2:4" x14ac:dyDescent="0.25">
      <c r="B17" s="9" t="s">
        <v>21</v>
      </c>
      <c r="C17" s="3">
        <v>56863</v>
      </c>
      <c r="D17" s="10">
        <f t="shared" si="2"/>
        <v>7.0677302919417706E-2</v>
      </c>
    </row>
    <row r="18" spans="2:4" x14ac:dyDescent="0.25">
      <c r="B18" s="9" t="s">
        <v>22</v>
      </c>
      <c r="C18" s="3">
        <v>56347</v>
      </c>
      <c r="D18" s="10">
        <f t="shared" si="2"/>
        <v>7.0035945827698676E-2</v>
      </c>
    </row>
    <row r="19" spans="2:4" x14ac:dyDescent="0.25">
      <c r="B19" s="9" t="s">
        <v>23</v>
      </c>
      <c r="C19" s="3">
        <v>47002</v>
      </c>
      <c r="D19" s="10">
        <f t="shared" si="2"/>
        <v>5.8420670591042875E-2</v>
      </c>
    </row>
    <row r="20" spans="2:4" x14ac:dyDescent="0.25">
      <c r="B20" s="9" t="s">
        <v>24</v>
      </c>
      <c r="C20" s="3">
        <v>48512</v>
      </c>
      <c r="D20" s="10">
        <f t="shared" si="2"/>
        <v>6.0297510142391215E-2</v>
      </c>
    </row>
    <row r="21" spans="2:4" x14ac:dyDescent="0.25">
      <c r="B21" s="9" t="s">
        <v>25</v>
      </c>
      <c r="C21" s="3">
        <v>8059</v>
      </c>
      <c r="D21" s="10">
        <f t="shared" si="2"/>
        <v>1.0016854267759128E-2</v>
      </c>
    </row>
    <row r="22" spans="2:4" x14ac:dyDescent="0.25">
      <c r="B22" s="9" t="s">
        <v>26</v>
      </c>
      <c r="C22" s="3">
        <v>6411</v>
      </c>
      <c r="D22" s="10">
        <f t="shared" si="2"/>
        <v>7.9684889825789515E-3</v>
      </c>
    </row>
    <row r="23" spans="2:4" x14ac:dyDescent="0.25">
      <c r="B23" s="13" t="s">
        <v>27</v>
      </c>
      <c r="C23" s="14">
        <f>SUM(C11:C22)</f>
        <v>804544</v>
      </c>
      <c r="D23" s="15">
        <f>C23/C25</f>
        <v>0.92656416091506599</v>
      </c>
    </row>
    <row r="24" spans="2:4" x14ac:dyDescent="0.25">
      <c r="B24" s="13" t="s">
        <v>28</v>
      </c>
      <c r="C24" s="14">
        <v>63765</v>
      </c>
      <c r="D24" s="15">
        <f>C24/C25</f>
        <v>7.3435839084934049E-2</v>
      </c>
    </row>
    <row r="25" spans="2:4" x14ac:dyDescent="0.25">
      <c r="B25" s="13" t="s">
        <v>29</v>
      </c>
      <c r="C25" s="14">
        <f>C23+C24</f>
        <v>868309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N26"/>
  <sheetViews>
    <sheetView topLeftCell="G1" workbookViewId="0">
      <selection activeCell="N13" sqref="N1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1" customWidth="1"/>
    <col min="5" max="5" width="10.28515625" customWidth="1"/>
    <col min="9" max="9" width="11.140625" customWidth="1"/>
    <col min="13" max="13" width="10.85546875" customWidth="1"/>
  </cols>
  <sheetData>
    <row r="2" spans="2:14" x14ac:dyDescent="0.25">
      <c r="C2" s="7" t="s">
        <v>33</v>
      </c>
      <c r="D2" t="s">
        <v>44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860607</v>
      </c>
      <c r="E5" s="3">
        <v>507190</v>
      </c>
      <c r="F5" s="3">
        <v>3886</v>
      </c>
      <c r="G5" s="3">
        <v>2639</v>
      </c>
      <c r="H5" s="3">
        <v>22979</v>
      </c>
      <c r="I5" s="3">
        <f>SUM(E5:H5)</f>
        <v>536694</v>
      </c>
      <c r="J5" s="5">
        <f>E5/D5</f>
        <v>0.58933984966424857</v>
      </c>
      <c r="L5" s="1" t="s">
        <v>11</v>
      </c>
      <c r="M5" s="3">
        <f>C23</f>
        <v>994826</v>
      </c>
      <c r="N5" s="5">
        <f>M5/M7</f>
        <v>0.90020622400143335</v>
      </c>
    </row>
    <row r="6" spans="2:14" x14ac:dyDescent="0.25">
      <c r="C6" s="2" t="s">
        <v>9</v>
      </c>
      <c r="D6" s="3">
        <v>858288</v>
      </c>
      <c r="E6" s="3">
        <v>538377</v>
      </c>
      <c r="F6" s="3">
        <v>3254</v>
      </c>
      <c r="G6" s="3">
        <v>2375</v>
      </c>
      <c r="H6" s="3">
        <v>244099</v>
      </c>
      <c r="I6" s="3">
        <f>SUM(E6:H6)</f>
        <v>788105</v>
      </c>
      <c r="J6" s="5">
        <f t="shared" ref="J6:J7" si="0">E6/D6</f>
        <v>0.62726846932498181</v>
      </c>
      <c r="L6" s="1" t="s">
        <v>12</v>
      </c>
      <c r="M6" s="3">
        <f>C24</f>
        <v>110283</v>
      </c>
      <c r="N6" s="5">
        <f>M6/M7</f>
        <v>9.9793775998566661E-2</v>
      </c>
    </row>
    <row r="7" spans="2:14" x14ac:dyDescent="0.25">
      <c r="C7" s="2" t="s">
        <v>6</v>
      </c>
      <c r="D7" s="3">
        <f>SUM(D5:D6)</f>
        <v>1718895</v>
      </c>
      <c r="E7" s="3">
        <f t="shared" ref="E7:I7" si="1">SUM(E5:E6)</f>
        <v>1045567</v>
      </c>
      <c r="F7" s="3">
        <f t="shared" si="1"/>
        <v>7140</v>
      </c>
      <c r="G7" s="3">
        <f t="shared" si="1"/>
        <v>5014</v>
      </c>
      <c r="H7" s="3">
        <f t="shared" si="1"/>
        <v>267078</v>
      </c>
      <c r="I7" s="3">
        <f t="shared" si="1"/>
        <v>1324799</v>
      </c>
      <c r="J7" s="5">
        <f t="shared" si="0"/>
        <v>0.60827857431663945</v>
      </c>
      <c r="L7" s="1" t="s">
        <v>6</v>
      </c>
      <c r="M7" s="3">
        <f>SUM(M5:M6)</f>
        <v>1105109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31077</v>
      </c>
      <c r="D11" s="10">
        <f>C11/C$23</f>
        <v>3.1238628664711218E-2</v>
      </c>
    </row>
    <row r="12" spans="2:14" x14ac:dyDescent="0.25">
      <c r="B12" s="9" t="s">
        <v>16</v>
      </c>
      <c r="C12" s="3">
        <v>45276</v>
      </c>
      <c r="D12" s="10">
        <f t="shared" ref="D12:D22" si="2">C12/C$23</f>
        <v>4.5511476378783826E-2</v>
      </c>
    </row>
    <row r="13" spans="2:14" x14ac:dyDescent="0.25">
      <c r="B13" s="9" t="s">
        <v>17</v>
      </c>
      <c r="C13" s="3">
        <v>128565</v>
      </c>
      <c r="D13" s="10">
        <f t="shared" si="2"/>
        <v>0.12923365493061098</v>
      </c>
    </row>
    <row r="14" spans="2:14" x14ac:dyDescent="0.25">
      <c r="B14" s="9" t="s">
        <v>18</v>
      </c>
      <c r="C14" s="3">
        <v>255138</v>
      </c>
      <c r="D14" s="10">
        <f t="shared" si="2"/>
        <v>0.25646494964948646</v>
      </c>
    </row>
    <row r="15" spans="2:14" x14ac:dyDescent="0.25">
      <c r="B15" s="9" t="s">
        <v>19</v>
      </c>
      <c r="C15" s="3">
        <v>123898</v>
      </c>
      <c r="D15" s="10">
        <f t="shared" si="2"/>
        <v>0.12454238228594749</v>
      </c>
    </row>
    <row r="16" spans="2:14" x14ac:dyDescent="0.25">
      <c r="B16" s="9" t="s">
        <v>20</v>
      </c>
      <c r="C16" s="3">
        <v>123300</v>
      </c>
      <c r="D16" s="10">
        <f t="shared" si="2"/>
        <v>0.12394127214206303</v>
      </c>
    </row>
    <row r="17" spans="2:4" x14ac:dyDescent="0.25">
      <c r="B17" s="9" t="s">
        <v>21</v>
      </c>
      <c r="C17" s="3">
        <v>64399</v>
      </c>
      <c r="D17" s="10">
        <f t="shared" si="2"/>
        <v>6.4733933371262917E-2</v>
      </c>
    </row>
    <row r="18" spans="2:4" x14ac:dyDescent="0.25">
      <c r="B18" s="9" t="s">
        <v>22</v>
      </c>
      <c r="C18" s="3">
        <v>70110</v>
      </c>
      <c r="D18" s="10">
        <f t="shared" si="2"/>
        <v>7.0474635765450447E-2</v>
      </c>
    </row>
    <row r="19" spans="2:4" x14ac:dyDescent="0.25">
      <c r="B19" s="9" t="s">
        <v>23</v>
      </c>
      <c r="C19" s="3">
        <v>65756</v>
      </c>
      <c r="D19" s="10">
        <f t="shared" si="2"/>
        <v>6.6097991005462264E-2</v>
      </c>
    </row>
    <row r="20" spans="2:4" x14ac:dyDescent="0.25">
      <c r="B20" s="9" t="s">
        <v>24</v>
      </c>
      <c r="C20" s="3">
        <v>65121</v>
      </c>
      <c r="D20" s="10">
        <f t="shared" si="2"/>
        <v>6.5459688427926085E-2</v>
      </c>
    </row>
    <row r="21" spans="2:4" x14ac:dyDescent="0.25">
      <c r="B21" s="9" t="s">
        <v>25</v>
      </c>
      <c r="C21" s="3">
        <v>16873</v>
      </c>
      <c r="D21" s="10">
        <f t="shared" si="2"/>
        <v>1.6960754946091075E-2</v>
      </c>
    </row>
    <row r="22" spans="2:4" x14ac:dyDescent="0.25">
      <c r="B22" s="9" t="s">
        <v>26</v>
      </c>
      <c r="C22" s="3">
        <v>5313</v>
      </c>
      <c r="D22" s="10">
        <f t="shared" si="2"/>
        <v>5.3406324322042243E-3</v>
      </c>
    </row>
    <row r="23" spans="2:4" x14ac:dyDescent="0.25">
      <c r="B23" s="13" t="s">
        <v>27</v>
      </c>
      <c r="C23" s="14">
        <f>SUM(C11:C22)</f>
        <v>994826</v>
      </c>
      <c r="D23" s="15">
        <f>C23/C25</f>
        <v>0.90020622400143335</v>
      </c>
    </row>
    <row r="24" spans="2:4" x14ac:dyDescent="0.25">
      <c r="B24" s="13" t="s">
        <v>28</v>
      </c>
      <c r="C24" s="14">
        <v>110283</v>
      </c>
      <c r="D24" s="15">
        <f>C24/C25</f>
        <v>9.9793775998566661E-2</v>
      </c>
    </row>
    <row r="25" spans="2:4" x14ac:dyDescent="0.25">
      <c r="B25" s="13" t="s">
        <v>29</v>
      </c>
      <c r="C25" s="14">
        <f>C23+C24</f>
        <v>1105109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N26"/>
  <sheetViews>
    <sheetView workbookViewId="0">
      <selection activeCell="O17" sqref="O17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0.5703125" bestFit="1" customWidth="1"/>
    <col min="5" max="5" width="11" customWidth="1"/>
    <col min="9" max="9" width="10.42578125" customWidth="1"/>
    <col min="13" max="13" width="10.5703125" bestFit="1" customWidth="1"/>
  </cols>
  <sheetData>
    <row r="2" spans="2:14" x14ac:dyDescent="0.25">
      <c r="C2" s="7" t="s">
        <v>33</v>
      </c>
      <c r="D2" t="s">
        <v>45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1027439</v>
      </c>
      <c r="E5" s="3">
        <v>693359</v>
      </c>
      <c r="F5" s="3">
        <v>1235</v>
      </c>
      <c r="G5" s="3">
        <v>5597</v>
      </c>
      <c r="H5" s="3">
        <v>27129</v>
      </c>
      <c r="I5" s="3">
        <f>SUM(E5:H5)</f>
        <v>727320</v>
      </c>
      <c r="J5" s="5">
        <f>E5/D5</f>
        <v>0.67484201008527023</v>
      </c>
      <c r="L5" s="1" t="s">
        <v>11</v>
      </c>
      <c r="M5" s="3">
        <f>C23</f>
        <v>1272353</v>
      </c>
      <c r="N5" s="5">
        <f>M5/M7</f>
        <v>0.87473935255621837</v>
      </c>
    </row>
    <row r="6" spans="2:14" x14ac:dyDescent="0.25">
      <c r="C6" s="2" t="s">
        <v>9</v>
      </c>
      <c r="D6" s="3">
        <v>1008499</v>
      </c>
      <c r="E6" s="3">
        <v>692071</v>
      </c>
      <c r="F6" s="3">
        <v>986</v>
      </c>
      <c r="G6" s="3">
        <v>4872</v>
      </c>
      <c r="H6" s="3">
        <v>29302</v>
      </c>
      <c r="I6" s="3">
        <f>SUM(E6:H6)</f>
        <v>727231</v>
      </c>
      <c r="J6" s="5">
        <f t="shared" ref="J6:J7" si="0">E6/D6</f>
        <v>0.68623865764864422</v>
      </c>
      <c r="L6" s="1" t="s">
        <v>12</v>
      </c>
      <c r="M6" s="3">
        <f>C24</f>
        <v>182198</v>
      </c>
      <c r="N6" s="5">
        <f>M6/M7</f>
        <v>0.12526064744378163</v>
      </c>
    </row>
    <row r="7" spans="2:14" x14ac:dyDescent="0.25">
      <c r="C7" s="2" t="s">
        <v>6</v>
      </c>
      <c r="D7" s="3">
        <f>SUM(D5:D6)</f>
        <v>2035938</v>
      </c>
      <c r="E7" s="3">
        <f t="shared" ref="E7:I7" si="1">SUM(E5:E6)</f>
        <v>1385430</v>
      </c>
      <c r="F7" s="3">
        <f t="shared" si="1"/>
        <v>2221</v>
      </c>
      <c r="G7" s="3">
        <f t="shared" si="1"/>
        <v>10469</v>
      </c>
      <c r="H7" s="3">
        <f t="shared" si="1"/>
        <v>56431</v>
      </c>
      <c r="I7" s="3">
        <f t="shared" si="1"/>
        <v>1454551</v>
      </c>
      <c r="J7" s="5">
        <f t="shared" si="0"/>
        <v>0.68048732328784078</v>
      </c>
      <c r="L7" s="1" t="s">
        <v>6</v>
      </c>
      <c r="M7" s="3">
        <f>SUM(M5:M6)</f>
        <v>1454551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51647</v>
      </c>
      <c r="D11" s="10">
        <f>C11/C$23</f>
        <v>4.0591722580133029E-2</v>
      </c>
    </row>
    <row r="12" spans="2:14" x14ac:dyDescent="0.25">
      <c r="B12" s="9" t="s">
        <v>16</v>
      </c>
      <c r="C12" s="3">
        <v>63757</v>
      </c>
      <c r="D12" s="10">
        <f t="shared" ref="D12:D22" si="2">C12/C$23</f>
        <v>5.0109521492856149E-2</v>
      </c>
    </row>
    <row r="13" spans="2:14" x14ac:dyDescent="0.25">
      <c r="B13" s="9" t="s">
        <v>17</v>
      </c>
      <c r="C13" s="3">
        <v>150052</v>
      </c>
      <c r="D13" s="10">
        <f t="shared" si="2"/>
        <v>0.11793268063186867</v>
      </c>
    </row>
    <row r="14" spans="2:14" x14ac:dyDescent="0.25">
      <c r="B14" s="9" t="s">
        <v>18</v>
      </c>
      <c r="C14" s="3">
        <v>279759</v>
      </c>
      <c r="D14" s="10">
        <f t="shared" si="2"/>
        <v>0.21987530190128055</v>
      </c>
    </row>
    <row r="15" spans="2:14" x14ac:dyDescent="0.25">
      <c r="B15" s="9" t="s">
        <v>19</v>
      </c>
      <c r="C15" s="3">
        <v>209572</v>
      </c>
      <c r="D15" s="10">
        <f t="shared" si="2"/>
        <v>0.16471215142338644</v>
      </c>
    </row>
    <row r="16" spans="2:14" x14ac:dyDescent="0.25">
      <c r="B16" s="9" t="s">
        <v>20</v>
      </c>
      <c r="C16" s="3">
        <v>168318</v>
      </c>
      <c r="D16" s="10">
        <f t="shared" si="2"/>
        <v>0.13228875948734353</v>
      </c>
    </row>
    <row r="17" spans="2:4" x14ac:dyDescent="0.25">
      <c r="B17" s="9" t="s">
        <v>21</v>
      </c>
      <c r="C17" s="3">
        <v>92398</v>
      </c>
      <c r="D17" s="10">
        <f t="shared" si="2"/>
        <v>7.2619783975044663E-2</v>
      </c>
    </row>
    <row r="18" spans="2:4" x14ac:dyDescent="0.25">
      <c r="B18" s="9" t="s">
        <v>22</v>
      </c>
      <c r="C18" s="3">
        <v>86771</v>
      </c>
      <c r="D18" s="10">
        <f t="shared" si="2"/>
        <v>6.8197269154079102E-2</v>
      </c>
    </row>
    <row r="19" spans="2:4" x14ac:dyDescent="0.25">
      <c r="B19" s="9" t="s">
        <v>23</v>
      </c>
      <c r="C19" s="3">
        <v>84240</v>
      </c>
      <c r="D19" s="10">
        <f t="shared" si="2"/>
        <v>6.6208041321865863E-2</v>
      </c>
    </row>
    <row r="20" spans="2:4" x14ac:dyDescent="0.25">
      <c r="B20" s="9" t="s">
        <v>24</v>
      </c>
      <c r="C20" s="3">
        <v>57646</v>
      </c>
      <c r="D20" s="10">
        <f t="shared" si="2"/>
        <v>4.5306609093545579E-2</v>
      </c>
    </row>
    <row r="21" spans="2:4" x14ac:dyDescent="0.25">
      <c r="B21" s="9" t="s">
        <v>25</v>
      </c>
      <c r="C21" s="3">
        <v>23098</v>
      </c>
      <c r="D21" s="10">
        <f t="shared" si="2"/>
        <v>1.8153767075646459E-2</v>
      </c>
    </row>
    <row r="22" spans="2:4" x14ac:dyDescent="0.25">
      <c r="B22" s="9" t="s">
        <v>26</v>
      </c>
      <c r="C22" s="3">
        <v>5095</v>
      </c>
      <c r="D22" s="10">
        <f t="shared" si="2"/>
        <v>4.0043918629499835E-3</v>
      </c>
    </row>
    <row r="23" spans="2:4" x14ac:dyDescent="0.25">
      <c r="B23" s="13" t="s">
        <v>27</v>
      </c>
      <c r="C23" s="14">
        <f>SUM(C11:C22)</f>
        <v>1272353</v>
      </c>
      <c r="D23" s="15">
        <f>C23/C25</f>
        <v>0.87473935255621837</v>
      </c>
    </row>
    <row r="24" spans="2:4" x14ac:dyDescent="0.25">
      <c r="B24" s="13" t="s">
        <v>28</v>
      </c>
      <c r="C24" s="14">
        <v>182198</v>
      </c>
      <c r="D24" s="15">
        <f>C24/C25</f>
        <v>0.12526064744378163</v>
      </c>
    </row>
    <row r="25" spans="2:4" x14ac:dyDescent="0.25">
      <c r="B25" s="13" t="s">
        <v>29</v>
      </c>
      <c r="C25" s="14">
        <f>C23+C24</f>
        <v>1454551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N26"/>
  <sheetViews>
    <sheetView topLeftCell="G1" workbookViewId="0">
      <selection activeCell="O14" sqref="O14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0.42578125" customWidth="1"/>
    <col min="5" max="5" width="10.85546875" customWidth="1"/>
    <col min="9" max="9" width="10.85546875" customWidth="1"/>
    <col min="13" max="13" width="10.5703125" bestFit="1" customWidth="1"/>
  </cols>
  <sheetData>
    <row r="2" spans="2:14" x14ac:dyDescent="0.25">
      <c r="C2" s="7" t="s">
        <v>33</v>
      </c>
      <c r="D2" t="s">
        <v>46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830501</v>
      </c>
      <c r="E5" s="3">
        <v>571966</v>
      </c>
      <c r="F5" s="3">
        <v>482</v>
      </c>
      <c r="G5" s="3">
        <v>3180</v>
      </c>
      <c r="H5" s="3">
        <v>22476</v>
      </c>
      <c r="I5" s="3">
        <f>SUM(E5:H5)</f>
        <v>598104</v>
      </c>
      <c r="J5" s="5">
        <f>E5/D5</f>
        <v>0.68869995340162138</v>
      </c>
      <c r="L5" s="1" t="s">
        <v>11</v>
      </c>
      <c r="M5" s="3">
        <f>C23</f>
        <v>1060123</v>
      </c>
      <c r="N5" s="5">
        <f>M5/M7</f>
        <v>0.87885188835896766</v>
      </c>
    </row>
    <row r="6" spans="2:14" x14ac:dyDescent="0.25">
      <c r="C6" s="2" t="s">
        <v>9</v>
      </c>
      <c r="D6" s="3">
        <v>829751</v>
      </c>
      <c r="E6" s="3">
        <v>579282</v>
      </c>
      <c r="F6" s="3">
        <v>409</v>
      </c>
      <c r="G6" s="3">
        <v>3032</v>
      </c>
      <c r="H6" s="3">
        <v>25432</v>
      </c>
      <c r="I6" s="3">
        <f>SUM(E6:H6)</f>
        <v>608155</v>
      </c>
      <c r="J6" s="5">
        <f t="shared" ref="J6:J7" si="0">E6/D6</f>
        <v>0.6981395623506329</v>
      </c>
      <c r="L6" s="1" t="s">
        <v>12</v>
      </c>
      <c r="M6" s="3">
        <f>C24</f>
        <v>146136</v>
      </c>
      <c r="N6" s="5">
        <f>M6/M7</f>
        <v>0.12114811164103231</v>
      </c>
    </row>
    <row r="7" spans="2:14" x14ac:dyDescent="0.25">
      <c r="C7" s="2" t="s">
        <v>6</v>
      </c>
      <c r="D7" s="3">
        <f>SUM(D5:D6)</f>
        <v>1660252</v>
      </c>
      <c r="E7" s="3">
        <f t="shared" ref="E7:I7" si="1">SUM(E5:E6)</f>
        <v>1151248</v>
      </c>
      <c r="F7" s="3">
        <f t="shared" si="1"/>
        <v>891</v>
      </c>
      <c r="G7" s="3">
        <f t="shared" si="1"/>
        <v>6212</v>
      </c>
      <c r="H7" s="3">
        <f t="shared" si="1"/>
        <v>47908</v>
      </c>
      <c r="I7" s="3">
        <f t="shared" si="1"/>
        <v>1206259</v>
      </c>
      <c r="J7" s="5">
        <f t="shared" si="0"/>
        <v>0.69341762575801746</v>
      </c>
      <c r="L7" s="1" t="s">
        <v>6</v>
      </c>
      <c r="M7" s="3">
        <f>SUM(M5:M6)</f>
        <v>1206259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47598</v>
      </c>
      <c r="D11" s="10">
        <f>C11/C$23</f>
        <v>4.4898563657235997E-2</v>
      </c>
    </row>
    <row r="12" spans="2:14" x14ac:dyDescent="0.25">
      <c r="B12" s="9" t="s">
        <v>16</v>
      </c>
      <c r="C12" s="3">
        <v>70159</v>
      </c>
      <c r="D12" s="10">
        <f t="shared" ref="D12:D22" si="2">C12/C$23</f>
        <v>6.618005646514602E-2</v>
      </c>
    </row>
    <row r="13" spans="2:14" x14ac:dyDescent="0.25">
      <c r="B13" s="9" t="s">
        <v>17</v>
      </c>
      <c r="C13" s="3">
        <v>61947</v>
      </c>
      <c r="D13" s="10">
        <f t="shared" si="2"/>
        <v>5.8433785513567767E-2</v>
      </c>
    </row>
    <row r="14" spans="2:14" x14ac:dyDescent="0.25">
      <c r="B14" s="9" t="s">
        <v>18</v>
      </c>
      <c r="C14" s="3">
        <v>248426</v>
      </c>
      <c r="D14" s="10">
        <f t="shared" si="2"/>
        <v>0.23433695901324658</v>
      </c>
    </row>
    <row r="15" spans="2:14" x14ac:dyDescent="0.25">
      <c r="B15" s="9" t="s">
        <v>19</v>
      </c>
      <c r="C15" s="3">
        <v>211639</v>
      </c>
      <c r="D15" s="10">
        <f t="shared" si="2"/>
        <v>0.19963626862165995</v>
      </c>
    </row>
    <row r="16" spans="2:14" x14ac:dyDescent="0.25">
      <c r="B16" s="9" t="s">
        <v>20</v>
      </c>
      <c r="C16" s="3">
        <v>156857</v>
      </c>
      <c r="D16" s="10">
        <f t="shared" si="2"/>
        <v>0.14796113281194728</v>
      </c>
    </row>
    <row r="17" spans="2:4" x14ac:dyDescent="0.25">
      <c r="B17" s="9" t="s">
        <v>21</v>
      </c>
      <c r="C17" s="3">
        <v>88118</v>
      </c>
      <c r="D17" s="10">
        <f t="shared" si="2"/>
        <v>8.3120543559568091E-2</v>
      </c>
    </row>
    <row r="18" spans="2:4" x14ac:dyDescent="0.25">
      <c r="B18" s="9" t="s">
        <v>22</v>
      </c>
      <c r="C18" s="3">
        <v>51090</v>
      </c>
      <c r="D18" s="10">
        <f t="shared" si="2"/>
        <v>4.8192521056518917E-2</v>
      </c>
    </row>
    <row r="19" spans="2:4" x14ac:dyDescent="0.25">
      <c r="B19" s="9" t="s">
        <v>23</v>
      </c>
      <c r="C19" s="3">
        <v>46406</v>
      </c>
      <c r="D19" s="10">
        <f t="shared" si="2"/>
        <v>4.3774165827927515E-2</v>
      </c>
    </row>
    <row r="20" spans="2:4" x14ac:dyDescent="0.25">
      <c r="B20" s="9" t="s">
        <v>24</v>
      </c>
      <c r="C20" s="3">
        <v>49953</v>
      </c>
      <c r="D20" s="10">
        <f t="shared" si="2"/>
        <v>4.7120003999535906E-2</v>
      </c>
    </row>
    <row r="21" spans="2:4" x14ac:dyDescent="0.25">
      <c r="B21" s="9" t="s">
        <v>25</v>
      </c>
      <c r="C21" s="3">
        <v>21958</v>
      </c>
      <c r="D21" s="10">
        <f t="shared" si="2"/>
        <v>2.0712690885868905E-2</v>
      </c>
    </row>
    <row r="22" spans="2:4" x14ac:dyDescent="0.25">
      <c r="B22" s="9" t="s">
        <v>26</v>
      </c>
      <c r="C22" s="3">
        <v>5972</v>
      </c>
      <c r="D22" s="10">
        <f t="shared" si="2"/>
        <v>5.6333085877770788E-3</v>
      </c>
    </row>
    <row r="23" spans="2:4" x14ac:dyDescent="0.25">
      <c r="B23" s="13" t="s">
        <v>27</v>
      </c>
      <c r="C23" s="14">
        <f>SUM(C11:C22)</f>
        <v>1060123</v>
      </c>
      <c r="D23" s="15">
        <f>C23/C25</f>
        <v>0.87885188835896766</v>
      </c>
    </row>
    <row r="24" spans="2:4" x14ac:dyDescent="0.25">
      <c r="B24" s="13" t="s">
        <v>28</v>
      </c>
      <c r="C24" s="14">
        <v>146136</v>
      </c>
      <c r="D24" s="15">
        <f>C24/C25</f>
        <v>0.12114811164103231</v>
      </c>
    </row>
    <row r="25" spans="2:4" x14ac:dyDescent="0.25">
      <c r="B25" s="13" t="s">
        <v>29</v>
      </c>
      <c r="C25" s="14">
        <f>C23+C24</f>
        <v>1206259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N26"/>
  <sheetViews>
    <sheetView topLeftCell="G1" workbookViewId="0">
      <selection activeCell="M7" sqref="M7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5" max="5" width="10.28515625" customWidth="1"/>
    <col min="13" max="13" width="10.140625" bestFit="1" customWidth="1"/>
  </cols>
  <sheetData>
    <row r="2" spans="2:14" x14ac:dyDescent="0.25">
      <c r="C2" s="7" t="s">
        <v>33</v>
      </c>
      <c r="D2" t="s">
        <v>47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320339</v>
      </c>
      <c r="E5" s="3">
        <v>242389</v>
      </c>
      <c r="F5" s="3">
        <v>1075</v>
      </c>
      <c r="G5" s="3">
        <v>408</v>
      </c>
      <c r="H5" s="3">
        <v>3009</v>
      </c>
      <c r="I5" s="3">
        <f>SUM(E5:H5)</f>
        <v>246881</v>
      </c>
      <c r="J5" s="5">
        <f>E5/D5</f>
        <v>0.75666403403894</v>
      </c>
      <c r="L5" s="1" t="s">
        <v>11</v>
      </c>
      <c r="M5" s="3">
        <f>C23</f>
        <v>429960</v>
      </c>
      <c r="N5" s="5">
        <f>M5/M7</f>
        <v>0.8503955696202532</v>
      </c>
    </row>
    <row r="6" spans="2:14" x14ac:dyDescent="0.25">
      <c r="C6" s="2" t="s">
        <v>9</v>
      </c>
      <c r="D6" s="3">
        <v>318610</v>
      </c>
      <c r="E6" s="3">
        <v>254129</v>
      </c>
      <c r="F6" s="3">
        <v>858</v>
      </c>
      <c r="G6" s="3">
        <v>431</v>
      </c>
      <c r="H6" s="3">
        <v>301</v>
      </c>
      <c r="I6" s="3">
        <f>SUM(E6:H6)</f>
        <v>255719</v>
      </c>
      <c r="J6" s="5">
        <f t="shared" ref="J6:J7" si="0">E6/D6</f>
        <v>0.79761777721979854</v>
      </c>
      <c r="L6" s="1" t="s">
        <v>12</v>
      </c>
      <c r="M6" s="3">
        <f>C24</f>
        <v>75640</v>
      </c>
      <c r="N6" s="5">
        <f>M6/M7</f>
        <v>0.14960443037974683</v>
      </c>
    </row>
    <row r="7" spans="2:14" x14ac:dyDescent="0.25">
      <c r="C7" s="2" t="s">
        <v>6</v>
      </c>
      <c r="D7" s="3">
        <f>SUM(D5:D6)</f>
        <v>638949</v>
      </c>
      <c r="E7" s="3">
        <f t="shared" ref="E7:I7" si="1">SUM(E5:E6)</f>
        <v>496518</v>
      </c>
      <c r="F7" s="3">
        <f t="shared" si="1"/>
        <v>1933</v>
      </c>
      <c r="G7" s="3">
        <f t="shared" si="1"/>
        <v>839</v>
      </c>
      <c r="H7" s="3">
        <f t="shared" si="1"/>
        <v>3310</v>
      </c>
      <c r="I7" s="3">
        <f t="shared" si="1"/>
        <v>502600</v>
      </c>
      <c r="J7" s="5">
        <f t="shared" si="0"/>
        <v>0.7770854950864623</v>
      </c>
      <c r="L7" s="1" t="s">
        <v>6</v>
      </c>
      <c r="M7" s="3">
        <f>SUM(M5:M6)</f>
        <v>505600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26375</v>
      </c>
      <c r="D11" s="10">
        <f>C11/C$23</f>
        <v>6.1342915620057677E-2</v>
      </c>
    </row>
    <row r="12" spans="2:14" x14ac:dyDescent="0.25">
      <c r="B12" s="9" t="s">
        <v>16</v>
      </c>
      <c r="C12" s="3">
        <v>28467</v>
      </c>
      <c r="D12" s="10">
        <f t="shared" ref="D12:D22" si="2">C12/C$23</f>
        <v>6.6208484510186988E-2</v>
      </c>
    </row>
    <row r="13" spans="2:14" x14ac:dyDescent="0.25">
      <c r="B13" s="9" t="s">
        <v>17</v>
      </c>
      <c r="C13" s="3">
        <v>22478</v>
      </c>
      <c r="D13" s="10">
        <f t="shared" si="2"/>
        <v>5.2279281793655222E-2</v>
      </c>
    </row>
    <row r="14" spans="2:14" x14ac:dyDescent="0.25">
      <c r="B14" s="9" t="s">
        <v>18</v>
      </c>
      <c r="C14" s="3">
        <v>80473</v>
      </c>
      <c r="D14" s="10">
        <f t="shared" si="2"/>
        <v>0.1871639222253233</v>
      </c>
    </row>
    <row r="15" spans="2:14" x14ac:dyDescent="0.25">
      <c r="B15" s="9" t="s">
        <v>19</v>
      </c>
      <c r="C15" s="3">
        <v>118700</v>
      </c>
      <c r="D15" s="10">
        <f t="shared" si="2"/>
        <v>0.27607219276211742</v>
      </c>
    </row>
    <row r="16" spans="2:14" x14ac:dyDescent="0.25">
      <c r="B16" s="9" t="s">
        <v>20</v>
      </c>
      <c r="C16" s="3">
        <v>48636</v>
      </c>
      <c r="D16" s="10">
        <f t="shared" si="2"/>
        <v>0.11311749930226067</v>
      </c>
    </row>
    <row r="17" spans="2:4" x14ac:dyDescent="0.25">
      <c r="B17" s="9" t="s">
        <v>21</v>
      </c>
      <c r="C17" s="3">
        <v>25779</v>
      </c>
      <c r="D17" s="10">
        <f t="shared" si="2"/>
        <v>5.9956740161875521E-2</v>
      </c>
    </row>
    <row r="18" spans="2:4" x14ac:dyDescent="0.25">
      <c r="B18" s="9" t="s">
        <v>22</v>
      </c>
      <c r="C18" s="3">
        <v>16696</v>
      </c>
      <c r="D18" s="10">
        <f t="shared" si="2"/>
        <v>3.8831519211089405E-2</v>
      </c>
    </row>
    <row r="19" spans="2:4" x14ac:dyDescent="0.25">
      <c r="B19" s="9" t="s">
        <v>23</v>
      </c>
      <c r="C19" s="3">
        <v>29562</v>
      </c>
      <c r="D19" s="10">
        <f t="shared" si="2"/>
        <v>6.8755233044934416E-2</v>
      </c>
    </row>
    <row r="20" spans="2:4" x14ac:dyDescent="0.25">
      <c r="B20" s="9" t="s">
        <v>24</v>
      </c>
      <c r="C20" s="3">
        <v>27999</v>
      </c>
      <c r="D20" s="10">
        <f t="shared" si="2"/>
        <v>6.5120011163829192E-2</v>
      </c>
    </row>
    <row r="21" spans="2:4" x14ac:dyDescent="0.25">
      <c r="B21" s="9" t="s">
        <v>25</v>
      </c>
      <c r="C21" s="3">
        <v>3385</v>
      </c>
      <c r="D21" s="10">
        <f t="shared" si="2"/>
        <v>7.8728253791050338E-3</v>
      </c>
    </row>
    <row r="22" spans="2:4" x14ac:dyDescent="0.25">
      <c r="B22" s="9" t="s">
        <v>26</v>
      </c>
      <c r="C22" s="3">
        <v>1410</v>
      </c>
      <c r="D22" s="10">
        <f t="shared" si="2"/>
        <v>3.279374825565169E-3</v>
      </c>
    </row>
    <row r="23" spans="2:4" x14ac:dyDescent="0.25">
      <c r="B23" s="13" t="s">
        <v>27</v>
      </c>
      <c r="C23" s="14">
        <f>SUM(C11:C22)</f>
        <v>429960</v>
      </c>
      <c r="D23" s="15">
        <f>C23/C25</f>
        <v>0.8503955696202532</v>
      </c>
    </row>
    <row r="24" spans="2:4" x14ac:dyDescent="0.25">
      <c r="B24" s="13" t="s">
        <v>28</v>
      </c>
      <c r="C24" s="14">
        <v>75640</v>
      </c>
      <c r="D24" s="15">
        <f>C24/C25</f>
        <v>0.14960443037974683</v>
      </c>
    </row>
    <row r="25" spans="2:4" x14ac:dyDescent="0.25">
      <c r="B25" s="13" t="s">
        <v>29</v>
      </c>
      <c r="C25" s="14">
        <f>C23+C24</f>
        <v>505600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N26"/>
  <sheetViews>
    <sheetView topLeftCell="G1" workbookViewId="0">
      <selection activeCell="M7" sqref="M7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13" max="13" width="10.140625" bestFit="1" customWidth="1"/>
  </cols>
  <sheetData>
    <row r="2" spans="2:14" x14ac:dyDescent="0.25">
      <c r="C2" s="7" t="s">
        <v>33</v>
      </c>
      <c r="D2" t="s">
        <v>48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566959</v>
      </c>
      <c r="E5" s="3">
        <v>419607</v>
      </c>
      <c r="F5" s="3">
        <v>414</v>
      </c>
      <c r="G5" s="3">
        <v>716</v>
      </c>
      <c r="H5" s="3">
        <v>3765</v>
      </c>
      <c r="I5" s="3">
        <f>SUM(E5:H5)</f>
        <v>424502</v>
      </c>
      <c r="J5" s="5">
        <f>E5/D5</f>
        <v>0.74010113606098504</v>
      </c>
      <c r="L5" s="1" t="s">
        <v>11</v>
      </c>
      <c r="M5" s="3">
        <f>C23</f>
        <v>761377</v>
      </c>
      <c r="N5" s="5">
        <f>M5/M7</f>
        <v>0.87026250397196425</v>
      </c>
    </row>
    <row r="6" spans="2:14" x14ac:dyDescent="0.25">
      <c r="C6" s="2" t="s">
        <v>9</v>
      </c>
      <c r="D6" s="3">
        <v>578115</v>
      </c>
      <c r="E6" s="3">
        <v>445134</v>
      </c>
      <c r="F6" s="3">
        <v>325</v>
      </c>
      <c r="G6" s="3">
        <v>711</v>
      </c>
      <c r="H6" s="3">
        <v>4210</v>
      </c>
      <c r="I6" s="3">
        <f>SUM(E6:H6)</f>
        <v>450380</v>
      </c>
      <c r="J6" s="5">
        <f t="shared" ref="J6:J7" si="0">E6/D6</f>
        <v>0.76997483199709404</v>
      </c>
      <c r="L6" s="1" t="s">
        <v>12</v>
      </c>
      <c r="M6" s="3">
        <f>C24</f>
        <v>113505</v>
      </c>
      <c r="N6" s="5">
        <f>M6/M7</f>
        <v>0.12973749602803578</v>
      </c>
    </row>
    <row r="7" spans="2:14" x14ac:dyDescent="0.25">
      <c r="C7" s="2" t="s">
        <v>6</v>
      </c>
      <c r="D7" s="3">
        <f>SUM(D5:D6)</f>
        <v>1145074</v>
      </c>
      <c r="E7" s="3">
        <f t="shared" ref="E7:I7" si="1">SUM(E5:E6)</f>
        <v>864741</v>
      </c>
      <c r="F7" s="3">
        <f t="shared" si="1"/>
        <v>739</v>
      </c>
      <c r="G7" s="3">
        <f t="shared" si="1"/>
        <v>1427</v>
      </c>
      <c r="H7" s="3">
        <f t="shared" si="1"/>
        <v>7975</v>
      </c>
      <c r="I7" s="3">
        <f t="shared" si="1"/>
        <v>874882</v>
      </c>
      <c r="J7" s="5">
        <f t="shared" si="0"/>
        <v>0.75518350779076282</v>
      </c>
      <c r="L7" s="1" t="s">
        <v>6</v>
      </c>
      <c r="M7" s="3">
        <f>SUM(M5:M6)</f>
        <v>874882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70230</v>
      </c>
      <c r="D11" s="10">
        <f>C11/C$23</f>
        <v>9.2240769027695874E-2</v>
      </c>
    </row>
    <row r="12" spans="2:14" x14ac:dyDescent="0.25">
      <c r="B12" s="9" t="s">
        <v>16</v>
      </c>
      <c r="C12" s="3">
        <v>63185</v>
      </c>
      <c r="D12" s="10">
        <f t="shared" ref="D12:D22" si="2">C12/C$23</f>
        <v>8.2987797109710437E-2</v>
      </c>
    </row>
    <row r="13" spans="2:14" x14ac:dyDescent="0.25">
      <c r="B13" s="9" t="s">
        <v>17</v>
      </c>
      <c r="C13" s="3">
        <v>59468</v>
      </c>
      <c r="D13" s="10">
        <f t="shared" si="2"/>
        <v>7.8105852948013921E-2</v>
      </c>
    </row>
    <row r="14" spans="2:14" x14ac:dyDescent="0.25">
      <c r="B14" s="9" t="s">
        <v>18</v>
      </c>
      <c r="C14" s="3">
        <v>152646</v>
      </c>
      <c r="D14" s="10">
        <f t="shared" si="2"/>
        <v>0.20048674966540886</v>
      </c>
    </row>
    <row r="15" spans="2:14" x14ac:dyDescent="0.25">
      <c r="B15" s="9" t="s">
        <v>19</v>
      </c>
      <c r="C15" s="3">
        <v>145282</v>
      </c>
      <c r="D15" s="10">
        <f t="shared" si="2"/>
        <v>0.19081480002679355</v>
      </c>
    </row>
    <row r="16" spans="2:14" x14ac:dyDescent="0.25">
      <c r="B16" s="9" t="s">
        <v>20</v>
      </c>
      <c r="C16" s="3">
        <v>68998</v>
      </c>
      <c r="D16" s="10">
        <f t="shared" si="2"/>
        <v>9.0622648175608139E-2</v>
      </c>
    </row>
    <row r="17" spans="2:4" x14ac:dyDescent="0.25">
      <c r="B17" s="9" t="s">
        <v>21</v>
      </c>
      <c r="C17" s="3">
        <v>90847</v>
      </c>
      <c r="D17" s="10">
        <f t="shared" si="2"/>
        <v>0.11931933851429712</v>
      </c>
    </row>
    <row r="18" spans="2:4" x14ac:dyDescent="0.25">
      <c r="B18" s="9" t="s">
        <v>22</v>
      </c>
      <c r="C18" s="3">
        <v>34703</v>
      </c>
      <c r="D18" s="10">
        <f t="shared" si="2"/>
        <v>4.5579259683441974E-2</v>
      </c>
    </row>
    <row r="19" spans="2:4" x14ac:dyDescent="0.25">
      <c r="B19" s="9" t="s">
        <v>23</v>
      </c>
      <c r="C19" s="3">
        <v>28118</v>
      </c>
      <c r="D19" s="10">
        <f t="shared" si="2"/>
        <v>3.6930456265424356E-2</v>
      </c>
    </row>
    <row r="20" spans="2:4" x14ac:dyDescent="0.25">
      <c r="B20" s="9" t="s">
        <v>24</v>
      </c>
      <c r="C20" s="3">
        <v>35192</v>
      </c>
      <c r="D20" s="10">
        <f t="shared" si="2"/>
        <v>4.6221517067103417E-2</v>
      </c>
    </row>
    <row r="21" spans="2:4" x14ac:dyDescent="0.25">
      <c r="B21" s="9" t="s">
        <v>25</v>
      </c>
      <c r="C21" s="3">
        <v>5089</v>
      </c>
      <c r="D21" s="10">
        <f t="shared" si="2"/>
        <v>6.6839423833396595E-3</v>
      </c>
    </row>
    <row r="22" spans="2:4" x14ac:dyDescent="0.25">
      <c r="B22" s="9" t="s">
        <v>26</v>
      </c>
      <c r="C22" s="3">
        <v>7619</v>
      </c>
      <c r="D22" s="10">
        <f t="shared" si="2"/>
        <v>1.0006869133162677E-2</v>
      </c>
    </row>
    <row r="23" spans="2:4" x14ac:dyDescent="0.25">
      <c r="B23" s="13" t="s">
        <v>27</v>
      </c>
      <c r="C23" s="14">
        <f>SUM(C11:C22)</f>
        <v>761377</v>
      </c>
      <c r="D23" s="15">
        <f>C23/C25</f>
        <v>0.87026250397196425</v>
      </c>
    </row>
    <row r="24" spans="2:4" x14ac:dyDescent="0.25">
      <c r="B24" s="13" t="s">
        <v>28</v>
      </c>
      <c r="C24" s="14">
        <v>113505</v>
      </c>
      <c r="D24" s="15">
        <f>C24/C25</f>
        <v>0.12973749602803578</v>
      </c>
    </row>
    <row r="25" spans="2:4" x14ac:dyDescent="0.25">
      <c r="B25" s="13" t="s">
        <v>29</v>
      </c>
      <c r="C25" s="14">
        <f>C23+C24</f>
        <v>874882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N26"/>
  <sheetViews>
    <sheetView workbookViewId="0">
      <selection activeCell="N10" sqref="N10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13" max="13" width="10.140625" bestFit="1" customWidth="1"/>
  </cols>
  <sheetData>
    <row r="2" spans="2:14" x14ac:dyDescent="0.25">
      <c r="C2" s="7" t="s">
        <v>33</v>
      </c>
      <c r="D2" t="s">
        <v>49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412135</v>
      </c>
      <c r="E5" s="3">
        <v>317852</v>
      </c>
      <c r="F5" s="3">
        <v>1062</v>
      </c>
      <c r="G5" s="3">
        <v>1423</v>
      </c>
      <c r="H5" s="3">
        <v>2312</v>
      </c>
      <c r="I5" s="3">
        <f>SUM(E5:H5)</f>
        <v>322649</v>
      </c>
      <c r="J5" s="5">
        <f>E5/D5</f>
        <v>0.77123272714037872</v>
      </c>
      <c r="L5" s="1" t="s">
        <v>11</v>
      </c>
      <c r="M5" s="3">
        <f>C23</f>
        <v>619051</v>
      </c>
      <c r="N5" s="5">
        <f>M5/M7</f>
        <v>0.91876637206230471</v>
      </c>
    </row>
    <row r="6" spans="2:14" x14ac:dyDescent="0.25">
      <c r="C6" s="2" t="s">
        <v>9</v>
      </c>
      <c r="D6" s="3">
        <v>414095</v>
      </c>
      <c r="E6" s="3">
        <v>346330</v>
      </c>
      <c r="F6" s="3">
        <v>989</v>
      </c>
      <c r="G6" s="3">
        <v>1223</v>
      </c>
      <c r="H6" s="3">
        <v>2594</v>
      </c>
      <c r="I6" s="3">
        <f>SUM(E6:H6)</f>
        <v>351136</v>
      </c>
      <c r="J6" s="5">
        <f t="shared" ref="J6:J7" si="0">E6/D6</f>
        <v>0.83635397674446688</v>
      </c>
      <c r="L6" s="1" t="s">
        <v>12</v>
      </c>
      <c r="M6" s="3">
        <f>C24</f>
        <v>54734</v>
      </c>
      <c r="N6" s="5">
        <f>M6/M7</f>
        <v>8.1233627937695257E-2</v>
      </c>
    </row>
    <row r="7" spans="2:14" x14ac:dyDescent="0.25">
      <c r="C7" s="2" t="s">
        <v>6</v>
      </c>
      <c r="D7" s="3">
        <f>SUM(D5:D6)</f>
        <v>826230</v>
      </c>
      <c r="E7" s="3">
        <f t="shared" ref="E7:I7" si="1">SUM(E5:E6)</f>
        <v>664182</v>
      </c>
      <c r="F7" s="3">
        <f t="shared" si="1"/>
        <v>2051</v>
      </c>
      <c r="G7" s="3">
        <f t="shared" si="1"/>
        <v>2646</v>
      </c>
      <c r="H7" s="3">
        <f t="shared" si="1"/>
        <v>4906</v>
      </c>
      <c r="I7" s="3">
        <f t="shared" si="1"/>
        <v>673785</v>
      </c>
      <c r="J7" s="5">
        <f t="shared" si="0"/>
        <v>0.80387059293417085</v>
      </c>
      <c r="L7" s="1" t="s">
        <v>6</v>
      </c>
      <c r="M7" s="3">
        <f>SUM(M5:M6)</f>
        <v>673785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19110</v>
      </c>
      <c r="D11" s="10">
        <f>C11/C$23</f>
        <v>3.0869831403228489E-2</v>
      </c>
    </row>
    <row r="12" spans="2:14" x14ac:dyDescent="0.25">
      <c r="B12" s="9" t="s">
        <v>16</v>
      </c>
      <c r="C12" s="3">
        <v>37119</v>
      </c>
      <c r="D12" s="10">
        <f t="shared" ref="D12:D22" si="2">C12/C$23</f>
        <v>5.9961134058421683E-2</v>
      </c>
    </row>
    <row r="13" spans="2:14" x14ac:dyDescent="0.25">
      <c r="B13" s="9" t="s">
        <v>17</v>
      </c>
      <c r="C13" s="3">
        <v>49114</v>
      </c>
      <c r="D13" s="10">
        <f t="shared" si="2"/>
        <v>7.9337566694828054E-2</v>
      </c>
    </row>
    <row r="14" spans="2:14" x14ac:dyDescent="0.25">
      <c r="B14" s="9" t="s">
        <v>18</v>
      </c>
      <c r="C14" s="3">
        <v>131044</v>
      </c>
      <c r="D14" s="10">
        <f t="shared" si="2"/>
        <v>0.21168530541102429</v>
      </c>
    </row>
    <row r="15" spans="2:14" x14ac:dyDescent="0.25">
      <c r="B15" s="9" t="s">
        <v>19</v>
      </c>
      <c r="C15" s="3">
        <v>125769</v>
      </c>
      <c r="D15" s="10">
        <f t="shared" si="2"/>
        <v>0.20316419810322575</v>
      </c>
    </row>
    <row r="16" spans="2:14" x14ac:dyDescent="0.25">
      <c r="B16" s="9" t="s">
        <v>20</v>
      </c>
      <c r="C16" s="3">
        <v>61036</v>
      </c>
      <c r="D16" s="10">
        <f t="shared" si="2"/>
        <v>9.8596076898349247E-2</v>
      </c>
    </row>
    <row r="17" spans="2:4" x14ac:dyDescent="0.25">
      <c r="B17" s="9" t="s">
        <v>21</v>
      </c>
      <c r="C17" s="3">
        <v>65953</v>
      </c>
      <c r="D17" s="10">
        <f t="shared" si="2"/>
        <v>0.10653887967227256</v>
      </c>
    </row>
    <row r="18" spans="2:4" x14ac:dyDescent="0.25">
      <c r="B18" s="9" t="s">
        <v>22</v>
      </c>
      <c r="C18" s="3">
        <v>22722</v>
      </c>
      <c r="D18" s="10">
        <f t="shared" si="2"/>
        <v>3.6704568767355193E-2</v>
      </c>
    </row>
    <row r="19" spans="2:4" x14ac:dyDescent="0.25">
      <c r="B19" s="9" t="s">
        <v>23</v>
      </c>
      <c r="C19" s="3">
        <v>64394</v>
      </c>
      <c r="D19" s="10">
        <f t="shared" si="2"/>
        <v>0.10402050881106727</v>
      </c>
    </row>
    <row r="20" spans="2:4" x14ac:dyDescent="0.25">
      <c r="B20" s="9" t="s">
        <v>24</v>
      </c>
      <c r="C20" s="3">
        <v>30170</v>
      </c>
      <c r="D20" s="10">
        <f t="shared" si="2"/>
        <v>4.873588767322886E-2</v>
      </c>
    </row>
    <row r="21" spans="2:4" x14ac:dyDescent="0.25">
      <c r="B21" s="9" t="s">
        <v>25</v>
      </c>
      <c r="C21" s="3">
        <v>9478</v>
      </c>
      <c r="D21" s="10">
        <f t="shared" si="2"/>
        <v>1.5310531765557281E-2</v>
      </c>
    </row>
    <row r="22" spans="2:4" x14ac:dyDescent="0.25">
      <c r="B22" s="9" t="s">
        <v>26</v>
      </c>
      <c r="C22" s="3">
        <v>3142</v>
      </c>
      <c r="D22" s="10">
        <f t="shared" si="2"/>
        <v>5.0755107414413355E-3</v>
      </c>
    </row>
    <row r="23" spans="2:4" x14ac:dyDescent="0.25">
      <c r="B23" s="13" t="s">
        <v>27</v>
      </c>
      <c r="C23" s="14">
        <f>SUM(C11:C22)</f>
        <v>619051</v>
      </c>
      <c r="D23" s="15">
        <f>C23/C25</f>
        <v>0.91876637206230471</v>
      </c>
    </row>
    <row r="24" spans="2:4" x14ac:dyDescent="0.25">
      <c r="B24" s="13" t="s">
        <v>28</v>
      </c>
      <c r="C24" s="14">
        <v>54734</v>
      </c>
      <c r="D24" s="15">
        <f>C24/C25</f>
        <v>8.1233627937695257E-2</v>
      </c>
    </row>
    <row r="25" spans="2:4" x14ac:dyDescent="0.25">
      <c r="B25" s="13" t="s">
        <v>29</v>
      </c>
      <c r="C25" s="14">
        <f>C23+C24</f>
        <v>673785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N26"/>
  <sheetViews>
    <sheetView topLeftCell="C10" workbookViewId="0">
      <selection activeCell="N10" sqref="N10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13" max="13" width="10.140625" bestFit="1" customWidth="1"/>
  </cols>
  <sheetData>
    <row r="2" spans="2:14" x14ac:dyDescent="0.25">
      <c r="C2" s="7" t="s">
        <v>33</v>
      </c>
      <c r="D2" t="s">
        <v>50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478155</v>
      </c>
      <c r="E5" s="3">
        <v>341652</v>
      </c>
      <c r="F5" s="3">
        <v>305</v>
      </c>
      <c r="G5" s="3">
        <v>207</v>
      </c>
      <c r="H5" s="3">
        <v>1716</v>
      </c>
      <c r="I5" s="3">
        <f>SUM(E5:H5)</f>
        <v>343880</v>
      </c>
      <c r="J5" s="5">
        <f>E5/D5</f>
        <v>0.71452144179188759</v>
      </c>
      <c r="L5" s="1" t="s">
        <v>11</v>
      </c>
      <c r="M5" s="3">
        <f>C23</f>
        <v>639046</v>
      </c>
      <c r="N5" s="5">
        <f>M5/M7</f>
        <v>0.87654619024758251</v>
      </c>
    </row>
    <row r="6" spans="2:14" x14ac:dyDescent="0.25">
      <c r="C6" s="2" t="s">
        <v>9</v>
      </c>
      <c r="D6" s="3">
        <v>435957</v>
      </c>
      <c r="E6" s="3">
        <v>382690</v>
      </c>
      <c r="F6" s="3">
        <v>200</v>
      </c>
      <c r="G6" s="3">
        <v>188</v>
      </c>
      <c r="H6" s="3">
        <v>2092</v>
      </c>
      <c r="I6" s="3">
        <f>SUM(E6:H6)</f>
        <v>385170</v>
      </c>
      <c r="J6" s="5">
        <f t="shared" ref="J6:J7" si="0">E6/D6</f>
        <v>0.87781593138772862</v>
      </c>
      <c r="L6" s="1" t="s">
        <v>12</v>
      </c>
      <c r="M6" s="3">
        <f>C24</f>
        <v>90004</v>
      </c>
      <c r="N6" s="5">
        <f>M6/M7</f>
        <v>0.12345380975241753</v>
      </c>
    </row>
    <row r="7" spans="2:14" x14ac:dyDescent="0.25">
      <c r="C7" s="2" t="s">
        <v>6</v>
      </c>
      <c r="D7" s="3">
        <f>SUM(D5:D6)</f>
        <v>914112</v>
      </c>
      <c r="E7" s="3">
        <f t="shared" ref="E7:I7" si="1">SUM(E5:E6)</f>
        <v>724342</v>
      </c>
      <c r="F7" s="3">
        <f t="shared" si="1"/>
        <v>505</v>
      </c>
      <c r="G7" s="3">
        <f t="shared" si="1"/>
        <v>395</v>
      </c>
      <c r="H7" s="3">
        <f t="shared" si="1"/>
        <v>3808</v>
      </c>
      <c r="I7" s="3">
        <f t="shared" si="1"/>
        <v>729050</v>
      </c>
      <c r="J7" s="5">
        <f t="shared" si="0"/>
        <v>0.79239961842750117</v>
      </c>
      <c r="L7" s="1" t="s">
        <v>6</v>
      </c>
      <c r="M7" s="3">
        <f>SUM(M5:M6)</f>
        <v>729050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24960</v>
      </c>
      <c r="D11" s="10">
        <f>C11/C$23</f>
        <v>3.9058221160917991E-2</v>
      </c>
    </row>
    <row r="12" spans="2:14" x14ac:dyDescent="0.25">
      <c r="B12" s="9" t="s">
        <v>16</v>
      </c>
      <c r="C12" s="3">
        <v>61775</v>
      </c>
      <c r="D12" s="10">
        <f t="shared" ref="D12:D22" si="2">C12/C$23</f>
        <v>9.6667532540693477E-2</v>
      </c>
    </row>
    <row r="13" spans="2:14" x14ac:dyDescent="0.25">
      <c r="B13" s="9" t="s">
        <v>17</v>
      </c>
      <c r="C13" s="3">
        <v>47869</v>
      </c>
      <c r="D13" s="10">
        <f t="shared" si="2"/>
        <v>7.490697070320447E-2</v>
      </c>
    </row>
    <row r="14" spans="2:14" x14ac:dyDescent="0.25">
      <c r="B14" s="9" t="s">
        <v>18</v>
      </c>
      <c r="C14" s="3">
        <v>237840</v>
      </c>
      <c r="D14" s="10">
        <f t="shared" si="2"/>
        <v>0.37217978048528588</v>
      </c>
    </row>
    <row r="15" spans="2:14" x14ac:dyDescent="0.25">
      <c r="B15" s="9" t="s">
        <v>19</v>
      </c>
      <c r="C15" s="3">
        <v>63916</v>
      </c>
      <c r="D15" s="10">
        <f t="shared" si="2"/>
        <v>0.10001783909139561</v>
      </c>
    </row>
    <row r="16" spans="2:14" x14ac:dyDescent="0.25">
      <c r="B16" s="9" t="s">
        <v>20</v>
      </c>
      <c r="C16" s="3">
        <v>44983</v>
      </c>
      <c r="D16" s="10">
        <f t="shared" si="2"/>
        <v>7.0390863881473323E-2</v>
      </c>
    </row>
    <row r="17" spans="2:4" x14ac:dyDescent="0.25">
      <c r="B17" s="9" t="s">
        <v>21</v>
      </c>
      <c r="C17" s="3">
        <v>46120</v>
      </c>
      <c r="D17" s="10">
        <f t="shared" si="2"/>
        <v>7.2170078523298792E-2</v>
      </c>
    </row>
    <row r="18" spans="2:4" x14ac:dyDescent="0.25">
      <c r="B18" s="9" t="s">
        <v>22</v>
      </c>
      <c r="C18" s="3">
        <v>33258</v>
      </c>
      <c r="D18" s="10">
        <f t="shared" si="2"/>
        <v>5.2043201897828954E-2</v>
      </c>
    </row>
    <row r="19" spans="2:4" x14ac:dyDescent="0.25">
      <c r="B19" s="9" t="s">
        <v>23</v>
      </c>
      <c r="C19" s="3">
        <v>40440</v>
      </c>
      <c r="D19" s="10">
        <f t="shared" si="2"/>
        <v>6.3281829477064247E-2</v>
      </c>
    </row>
    <row r="20" spans="2:4" x14ac:dyDescent="0.25">
      <c r="B20" s="9" t="s">
        <v>24</v>
      </c>
      <c r="C20" s="3">
        <v>24775</v>
      </c>
      <c r="D20" s="10">
        <f t="shared" si="2"/>
        <v>3.8768727133883948E-2</v>
      </c>
    </row>
    <row r="21" spans="2:4" x14ac:dyDescent="0.25">
      <c r="B21" s="9" t="s">
        <v>25</v>
      </c>
      <c r="C21" s="3">
        <v>8966</v>
      </c>
      <c r="D21" s="10">
        <f t="shared" si="2"/>
        <v>1.4030288899390654E-2</v>
      </c>
    </row>
    <row r="22" spans="2:4" x14ac:dyDescent="0.25">
      <c r="B22" s="9" t="s">
        <v>26</v>
      </c>
      <c r="C22" s="3">
        <v>4144</v>
      </c>
      <c r="D22" s="10">
        <f t="shared" si="2"/>
        <v>6.4846662055626668E-3</v>
      </c>
    </row>
    <row r="23" spans="2:4" x14ac:dyDescent="0.25">
      <c r="B23" s="13" t="s">
        <v>27</v>
      </c>
      <c r="C23" s="14">
        <f>SUM(C11:C22)</f>
        <v>639046</v>
      </c>
      <c r="D23" s="15">
        <f>C23/C25</f>
        <v>0.87654619024758251</v>
      </c>
    </row>
    <row r="24" spans="2:4" x14ac:dyDescent="0.25">
      <c r="B24" s="13" t="s">
        <v>28</v>
      </c>
      <c r="C24" s="14">
        <v>90004</v>
      </c>
      <c r="D24" s="15">
        <f>C24/C25</f>
        <v>0.12345380975241753</v>
      </c>
    </row>
    <row r="25" spans="2:4" x14ac:dyDescent="0.25">
      <c r="B25" s="13" t="s">
        <v>29</v>
      </c>
      <c r="C25" s="14">
        <f>C23+C24</f>
        <v>729050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N26"/>
  <sheetViews>
    <sheetView workbookViewId="0">
      <selection activeCell="O12" sqref="O12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0.85546875" customWidth="1"/>
    <col min="13" max="13" width="10.140625" bestFit="1" customWidth="1"/>
  </cols>
  <sheetData>
    <row r="2" spans="2:14" x14ac:dyDescent="0.25">
      <c r="C2" s="7" t="s">
        <v>33</v>
      </c>
      <c r="D2" t="s">
        <v>51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706520</v>
      </c>
      <c r="E5" s="3">
        <v>447086</v>
      </c>
      <c r="F5" s="3">
        <v>2320</v>
      </c>
      <c r="G5" s="3">
        <v>999</v>
      </c>
      <c r="H5" s="3">
        <v>7708</v>
      </c>
      <c r="I5" s="3">
        <f>SUM(E5:H5)</f>
        <v>458113</v>
      </c>
      <c r="J5" s="5">
        <f>E5/D5</f>
        <v>0.63280020381588631</v>
      </c>
      <c r="L5" s="1" t="s">
        <v>11</v>
      </c>
      <c r="M5" s="3">
        <f>C23</f>
        <v>846997</v>
      </c>
      <c r="N5" s="5">
        <f>M5/M7</f>
        <v>0.90921650378716312</v>
      </c>
    </row>
    <row r="6" spans="2:14" x14ac:dyDescent="0.25">
      <c r="C6" s="2" t="s">
        <v>9</v>
      </c>
      <c r="D6" s="3">
        <v>731422</v>
      </c>
      <c r="E6" s="3">
        <v>463080</v>
      </c>
      <c r="F6" s="3">
        <v>1279</v>
      </c>
      <c r="G6" s="3">
        <v>649</v>
      </c>
      <c r="H6" s="3">
        <v>8447</v>
      </c>
      <c r="I6" s="3">
        <f>SUM(E6:H6)</f>
        <v>473455</v>
      </c>
      <c r="J6" s="5">
        <f t="shared" ref="J6:J7" si="0">E6/D6</f>
        <v>0.63312287571333647</v>
      </c>
      <c r="L6" s="1" t="s">
        <v>12</v>
      </c>
      <c r="M6" s="3">
        <f>C24</f>
        <v>84571</v>
      </c>
      <c r="N6" s="5">
        <f>M6/M7</f>
        <v>9.0783496212836851E-2</v>
      </c>
    </row>
    <row r="7" spans="2:14" x14ac:dyDescent="0.25">
      <c r="C7" s="2" t="s">
        <v>6</v>
      </c>
      <c r="D7" s="3">
        <f>SUM(D5:D6)</f>
        <v>1437942</v>
      </c>
      <c r="E7" s="3">
        <f t="shared" ref="E7:I7" si="1">SUM(E5:E6)</f>
        <v>910166</v>
      </c>
      <c r="F7" s="3">
        <f t="shared" si="1"/>
        <v>3599</v>
      </c>
      <c r="G7" s="3">
        <f t="shared" si="1"/>
        <v>1648</v>
      </c>
      <c r="H7" s="3">
        <f t="shared" si="1"/>
        <v>16155</v>
      </c>
      <c r="I7" s="3">
        <f t="shared" si="1"/>
        <v>931568</v>
      </c>
      <c r="J7" s="5">
        <f t="shared" si="0"/>
        <v>0.63296433374920547</v>
      </c>
      <c r="L7" s="1" t="s">
        <v>6</v>
      </c>
      <c r="M7" s="3">
        <f>SUM(M5:M6)</f>
        <v>931568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35173</v>
      </c>
      <c r="D11" s="10">
        <f>C11/C$23</f>
        <v>4.1526711428729969E-2</v>
      </c>
    </row>
    <row r="12" spans="2:14" x14ac:dyDescent="0.25">
      <c r="B12" s="9" t="s">
        <v>16</v>
      </c>
      <c r="C12" s="3">
        <v>96831</v>
      </c>
      <c r="D12" s="10">
        <f t="shared" ref="D12:D22" si="2">C12/C$23</f>
        <v>0.11432271897066931</v>
      </c>
    </row>
    <row r="13" spans="2:14" x14ac:dyDescent="0.25">
      <c r="B13" s="9" t="s">
        <v>17</v>
      </c>
      <c r="C13" s="3">
        <v>45937</v>
      </c>
      <c r="D13" s="10">
        <f t="shared" si="2"/>
        <v>5.4235138967434357E-2</v>
      </c>
    </row>
    <row r="14" spans="2:14" x14ac:dyDescent="0.25">
      <c r="B14" s="9" t="s">
        <v>18</v>
      </c>
      <c r="C14" s="3">
        <v>159987</v>
      </c>
      <c r="D14" s="10">
        <f t="shared" si="2"/>
        <v>0.18888732781816228</v>
      </c>
    </row>
    <row r="15" spans="2:14" x14ac:dyDescent="0.25">
      <c r="B15" s="9" t="s">
        <v>19</v>
      </c>
      <c r="C15" s="3">
        <v>299702</v>
      </c>
      <c r="D15" s="10">
        <f t="shared" si="2"/>
        <v>0.35384068656677653</v>
      </c>
    </row>
    <row r="16" spans="2:14" x14ac:dyDescent="0.25">
      <c r="B16" s="9" t="s">
        <v>20</v>
      </c>
      <c r="C16" s="3">
        <v>67574</v>
      </c>
      <c r="D16" s="10">
        <f t="shared" si="2"/>
        <v>7.9780683992977539E-2</v>
      </c>
    </row>
    <row r="17" spans="2:4" x14ac:dyDescent="0.25">
      <c r="B17" s="9" t="s">
        <v>21</v>
      </c>
      <c r="C17" s="3">
        <v>38302</v>
      </c>
      <c r="D17" s="10">
        <f t="shared" si="2"/>
        <v>4.5220939389395712E-2</v>
      </c>
    </row>
    <row r="18" spans="2:4" x14ac:dyDescent="0.25">
      <c r="B18" s="9" t="s">
        <v>22</v>
      </c>
      <c r="C18" s="3">
        <v>15730</v>
      </c>
      <c r="D18" s="10">
        <f t="shared" si="2"/>
        <v>1.8571494350039019E-2</v>
      </c>
    </row>
    <row r="19" spans="2:4" x14ac:dyDescent="0.25">
      <c r="B19" s="9" t="s">
        <v>23</v>
      </c>
      <c r="C19" s="3">
        <v>28555</v>
      </c>
      <c r="D19" s="10">
        <f t="shared" si="2"/>
        <v>3.3713224486037141E-2</v>
      </c>
    </row>
    <row r="20" spans="2:4" x14ac:dyDescent="0.25">
      <c r="B20" s="9" t="s">
        <v>24</v>
      </c>
      <c r="C20" s="3">
        <v>51407</v>
      </c>
      <c r="D20" s="10">
        <f t="shared" si="2"/>
        <v>6.0693249208674881E-2</v>
      </c>
    </row>
    <row r="21" spans="2:4" x14ac:dyDescent="0.25">
      <c r="B21" s="9" t="s">
        <v>25</v>
      </c>
      <c r="C21" s="3">
        <v>5780</v>
      </c>
      <c r="D21" s="10">
        <f t="shared" si="2"/>
        <v>6.8241091763016869E-3</v>
      </c>
    </row>
    <row r="22" spans="2:4" x14ac:dyDescent="0.25">
      <c r="B22" s="9" t="s">
        <v>26</v>
      </c>
      <c r="C22" s="3">
        <v>2019</v>
      </c>
      <c r="D22" s="10">
        <f t="shared" si="2"/>
        <v>2.3837156448015756E-3</v>
      </c>
    </row>
    <row r="23" spans="2:4" x14ac:dyDescent="0.25">
      <c r="B23" s="13" t="s">
        <v>27</v>
      </c>
      <c r="C23" s="14">
        <f>SUM(C11:C22)</f>
        <v>846997</v>
      </c>
      <c r="D23" s="15">
        <f>C23/C25</f>
        <v>0.90921650378716312</v>
      </c>
    </row>
    <row r="24" spans="2:4" x14ac:dyDescent="0.25">
      <c r="B24" s="13" t="s">
        <v>28</v>
      </c>
      <c r="C24" s="14">
        <v>84571</v>
      </c>
      <c r="D24" s="15">
        <f>C24/C25</f>
        <v>9.0783496212836851E-2</v>
      </c>
    </row>
    <row r="25" spans="2:4" x14ac:dyDescent="0.25">
      <c r="B25" s="13" t="s">
        <v>29</v>
      </c>
      <c r="C25" s="14">
        <f>C23+C24</f>
        <v>931568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N26"/>
  <sheetViews>
    <sheetView topLeftCell="F1" workbookViewId="0">
      <selection activeCell="N17" sqref="N17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0.42578125" customWidth="1"/>
    <col min="5" max="5" width="10.5703125" customWidth="1"/>
    <col min="9" max="9" width="10.42578125" customWidth="1"/>
    <col min="13" max="13" width="11.42578125" customWidth="1"/>
  </cols>
  <sheetData>
    <row r="2" spans="2:14" x14ac:dyDescent="0.25">
      <c r="C2" s="7" t="s">
        <v>33</v>
      </c>
      <c r="D2" t="s">
        <v>52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873695</v>
      </c>
      <c r="E5" s="3">
        <v>510419</v>
      </c>
      <c r="F5" s="3">
        <v>1942</v>
      </c>
      <c r="G5" s="3">
        <v>555</v>
      </c>
      <c r="H5" s="3">
        <v>10188</v>
      </c>
      <c r="I5" s="3">
        <f>SUM(E5:H5)</f>
        <v>523104</v>
      </c>
      <c r="J5" s="5">
        <f>E5/D5</f>
        <v>0.5842073034640235</v>
      </c>
      <c r="L5" s="1" t="s">
        <v>11</v>
      </c>
      <c r="M5" s="3">
        <f>C23</f>
        <v>961062</v>
      </c>
      <c r="N5" s="5">
        <f>M5/M7</f>
        <v>0.86200472681773943</v>
      </c>
    </row>
    <row r="6" spans="2:14" x14ac:dyDescent="0.25">
      <c r="C6" s="2" t="s">
        <v>9</v>
      </c>
      <c r="D6" s="3">
        <v>855218</v>
      </c>
      <c r="E6" s="3">
        <v>578356</v>
      </c>
      <c r="F6" s="3">
        <v>1144</v>
      </c>
      <c r="G6" s="3">
        <v>636</v>
      </c>
      <c r="H6" s="3">
        <v>11675</v>
      </c>
      <c r="I6" s="3">
        <f>SUM(E6:H6)</f>
        <v>591811</v>
      </c>
      <c r="J6" s="5">
        <f t="shared" ref="J6:J7" si="0">E6/D6</f>
        <v>0.67626733768466052</v>
      </c>
      <c r="L6" s="1" t="s">
        <v>12</v>
      </c>
      <c r="M6" s="3">
        <f>C24</f>
        <v>153853</v>
      </c>
      <c r="N6" s="5">
        <f>M6/M7</f>
        <v>0.13799527318226054</v>
      </c>
    </row>
    <row r="7" spans="2:14" x14ac:dyDescent="0.25">
      <c r="C7" s="2" t="s">
        <v>6</v>
      </c>
      <c r="D7" s="3">
        <f>SUM(D5:D6)</f>
        <v>1728913</v>
      </c>
      <c r="E7" s="3">
        <f t="shared" ref="E7:I7" si="1">SUM(E5:E6)</f>
        <v>1088775</v>
      </c>
      <c r="F7" s="3">
        <f t="shared" si="1"/>
        <v>3086</v>
      </c>
      <c r="G7" s="3">
        <f t="shared" si="1"/>
        <v>1191</v>
      </c>
      <c r="H7" s="3">
        <f t="shared" si="1"/>
        <v>21863</v>
      </c>
      <c r="I7" s="3">
        <f t="shared" si="1"/>
        <v>1114915</v>
      </c>
      <c r="J7" s="5">
        <f t="shared" si="0"/>
        <v>0.62974539493890092</v>
      </c>
      <c r="L7" s="1" t="s">
        <v>6</v>
      </c>
      <c r="M7" s="3">
        <f>SUM(M5:M6)</f>
        <v>1114915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61551</v>
      </c>
      <c r="D11" s="10">
        <f>C11/C$23</f>
        <v>6.4044775467139478E-2</v>
      </c>
    </row>
    <row r="12" spans="2:14" x14ac:dyDescent="0.25">
      <c r="B12" s="9" t="s">
        <v>16</v>
      </c>
      <c r="C12" s="3">
        <v>137354</v>
      </c>
      <c r="D12" s="10">
        <f t="shared" ref="D12:D22" si="2">C12/C$23</f>
        <v>0.14291897921257943</v>
      </c>
    </row>
    <row r="13" spans="2:14" x14ac:dyDescent="0.25">
      <c r="B13" s="9" t="s">
        <v>17</v>
      </c>
      <c r="C13" s="3">
        <v>73236</v>
      </c>
      <c r="D13" s="10">
        <f t="shared" si="2"/>
        <v>7.6203200209767938E-2</v>
      </c>
    </row>
    <row r="14" spans="2:14" x14ac:dyDescent="0.25">
      <c r="B14" s="9" t="s">
        <v>18</v>
      </c>
      <c r="C14" s="3">
        <v>220543</v>
      </c>
      <c r="D14" s="10">
        <f t="shared" si="2"/>
        <v>0.22947843115220454</v>
      </c>
    </row>
    <row r="15" spans="2:14" x14ac:dyDescent="0.25">
      <c r="B15" s="9" t="s">
        <v>19</v>
      </c>
      <c r="C15" s="3">
        <v>127943</v>
      </c>
      <c r="D15" s="10">
        <f t="shared" si="2"/>
        <v>0.13312668693591048</v>
      </c>
    </row>
    <row r="16" spans="2:14" x14ac:dyDescent="0.25">
      <c r="B16" s="9" t="s">
        <v>20</v>
      </c>
      <c r="C16" s="3">
        <v>129806</v>
      </c>
      <c r="D16" s="10">
        <f t="shared" si="2"/>
        <v>0.13506516749179553</v>
      </c>
    </row>
    <row r="17" spans="2:4" x14ac:dyDescent="0.25">
      <c r="B17" s="9" t="s">
        <v>21</v>
      </c>
      <c r="C17" s="3">
        <v>69174</v>
      </c>
      <c r="D17" s="10">
        <f t="shared" si="2"/>
        <v>7.1976625857644985E-2</v>
      </c>
    </row>
    <row r="18" spans="2:4" x14ac:dyDescent="0.25">
      <c r="B18" s="9" t="s">
        <v>22</v>
      </c>
      <c r="C18" s="3">
        <v>27778</v>
      </c>
      <c r="D18" s="10">
        <f t="shared" si="2"/>
        <v>2.8903442233695641E-2</v>
      </c>
    </row>
    <row r="19" spans="2:4" x14ac:dyDescent="0.25">
      <c r="B19" s="9" t="s">
        <v>23</v>
      </c>
      <c r="C19" s="3">
        <v>30924</v>
      </c>
      <c r="D19" s="10">
        <f t="shared" si="2"/>
        <v>3.2176904299618544E-2</v>
      </c>
    </row>
    <row r="20" spans="2:4" x14ac:dyDescent="0.25">
      <c r="B20" s="9" t="s">
        <v>24</v>
      </c>
      <c r="C20" s="3">
        <v>66789</v>
      </c>
      <c r="D20" s="10">
        <f t="shared" si="2"/>
        <v>6.9494996160497452E-2</v>
      </c>
    </row>
    <row r="21" spans="2:4" x14ac:dyDescent="0.25">
      <c r="B21" s="9" t="s">
        <v>25</v>
      </c>
      <c r="C21" s="3">
        <v>12468</v>
      </c>
      <c r="D21" s="10">
        <f t="shared" si="2"/>
        <v>1.2973148454522184E-2</v>
      </c>
    </row>
    <row r="22" spans="2:4" x14ac:dyDescent="0.25">
      <c r="B22" s="9" t="s">
        <v>26</v>
      </c>
      <c r="C22" s="3">
        <v>3496</v>
      </c>
      <c r="D22" s="10">
        <f t="shared" si="2"/>
        <v>3.6376425246238014E-3</v>
      </c>
    </row>
    <row r="23" spans="2:4" x14ac:dyDescent="0.25">
      <c r="B23" s="13" t="s">
        <v>27</v>
      </c>
      <c r="C23" s="14">
        <f>SUM(C11:C22)</f>
        <v>961062</v>
      </c>
      <c r="D23" s="15">
        <f>C23/C25</f>
        <v>0.86200472681773943</v>
      </c>
    </row>
    <row r="24" spans="2:4" x14ac:dyDescent="0.25">
      <c r="B24" s="13" t="s">
        <v>28</v>
      </c>
      <c r="C24" s="14">
        <v>153853</v>
      </c>
      <c r="D24" s="15">
        <f>C24/C25</f>
        <v>0.13799527318226054</v>
      </c>
    </row>
    <row r="25" spans="2:4" x14ac:dyDescent="0.25">
      <c r="B25" s="13" t="s">
        <v>29</v>
      </c>
      <c r="C25" s="14">
        <f>C23+C24</f>
        <v>1114915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26"/>
  <sheetViews>
    <sheetView topLeftCell="D4" workbookViewId="0">
      <selection activeCell="M7" sqref="M7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13" max="13" width="10.140625" bestFit="1" customWidth="1"/>
  </cols>
  <sheetData>
    <row r="2" spans="2:14" x14ac:dyDescent="0.25">
      <c r="C2" s="7" t="s">
        <v>33</v>
      </c>
      <c r="D2" t="s">
        <v>35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189164</v>
      </c>
      <c r="E5" s="3">
        <v>138645</v>
      </c>
      <c r="F5" s="3">
        <v>668</v>
      </c>
      <c r="G5" s="3">
        <v>1177</v>
      </c>
      <c r="H5" s="3">
        <v>2681</v>
      </c>
      <c r="I5" s="3">
        <f>SUM(E5:H5)</f>
        <v>143171</v>
      </c>
      <c r="J5" s="5">
        <f>E5/D5</f>
        <v>0.73293544226174112</v>
      </c>
      <c r="L5" s="1" t="s">
        <v>11</v>
      </c>
      <c r="M5" s="3">
        <f>C23</f>
        <v>270692</v>
      </c>
      <c r="N5" s="5">
        <f>M5/M7</f>
        <v>0.91750980412095084</v>
      </c>
    </row>
    <row r="6" spans="2:14" x14ac:dyDescent="0.25">
      <c r="C6" s="2" t="s">
        <v>9</v>
      </c>
      <c r="D6" s="3">
        <v>192608</v>
      </c>
      <c r="E6" s="3">
        <v>148648</v>
      </c>
      <c r="F6" s="3">
        <v>696</v>
      </c>
      <c r="G6" s="3">
        <v>1230</v>
      </c>
      <c r="H6" s="3">
        <v>2807</v>
      </c>
      <c r="I6" s="3">
        <f>SUM(E6:H6)</f>
        <v>153381</v>
      </c>
      <c r="J6" s="5">
        <f t="shared" ref="J6:J7" si="0">E6/D6</f>
        <v>0.77176441269313845</v>
      </c>
      <c r="L6" s="1" t="s">
        <v>12</v>
      </c>
      <c r="M6" s="3">
        <f>C24</f>
        <v>24337</v>
      </c>
      <c r="N6" s="5">
        <f>M6/M7</f>
        <v>8.2490195879049183E-2</v>
      </c>
    </row>
    <row r="7" spans="2:14" x14ac:dyDescent="0.25">
      <c r="C7" s="2" t="s">
        <v>6</v>
      </c>
      <c r="D7" s="3">
        <f>SUM(D5:D6)</f>
        <v>381772</v>
      </c>
      <c r="E7" s="3">
        <f t="shared" ref="E7:I7" si="1">SUM(E5:E6)</f>
        <v>287293</v>
      </c>
      <c r="F7" s="3">
        <f t="shared" si="1"/>
        <v>1364</v>
      </c>
      <c r="G7" s="3">
        <f t="shared" si="1"/>
        <v>2407</v>
      </c>
      <c r="H7" s="3">
        <f t="shared" si="1"/>
        <v>5488</v>
      </c>
      <c r="I7" s="3">
        <f t="shared" si="1"/>
        <v>296552</v>
      </c>
      <c r="J7" s="5">
        <f t="shared" si="0"/>
        <v>0.752525067317666</v>
      </c>
      <c r="L7" s="1" t="s">
        <v>6</v>
      </c>
      <c r="M7" s="3">
        <f>SUM(M5:M6)</f>
        <v>295029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18564</v>
      </c>
      <c r="D11" s="10">
        <f>C11/C$23</f>
        <v>6.8579788098650868E-2</v>
      </c>
    </row>
    <row r="12" spans="2:14" x14ac:dyDescent="0.25">
      <c r="B12" s="9" t="s">
        <v>16</v>
      </c>
      <c r="C12" s="3">
        <v>13316</v>
      </c>
      <c r="D12" s="10">
        <f t="shared" ref="D12:D22" si="2">C12/C$23</f>
        <v>4.9192440116442304E-2</v>
      </c>
    </row>
    <row r="13" spans="2:14" x14ac:dyDescent="0.25">
      <c r="B13" s="9" t="s">
        <v>17</v>
      </c>
      <c r="C13" s="3">
        <v>33432</v>
      </c>
      <c r="D13" s="10">
        <f t="shared" si="2"/>
        <v>0.12350568173422193</v>
      </c>
    </row>
    <row r="14" spans="2:14" x14ac:dyDescent="0.25">
      <c r="B14" s="9" t="s">
        <v>18</v>
      </c>
      <c r="C14" s="3">
        <v>44329</v>
      </c>
      <c r="D14" s="10">
        <f t="shared" si="2"/>
        <v>0.16376176614011498</v>
      </c>
    </row>
    <row r="15" spans="2:14" x14ac:dyDescent="0.25">
      <c r="B15" s="9" t="s">
        <v>19</v>
      </c>
      <c r="C15" s="3">
        <v>27191</v>
      </c>
      <c r="D15" s="10">
        <f t="shared" si="2"/>
        <v>0.10044995788571513</v>
      </c>
    </row>
    <row r="16" spans="2:14" x14ac:dyDescent="0.25">
      <c r="B16" s="9" t="s">
        <v>20</v>
      </c>
      <c r="C16" s="3">
        <v>34000</v>
      </c>
      <c r="D16" s="10">
        <f t="shared" si="2"/>
        <v>0.12560400750668657</v>
      </c>
    </row>
    <row r="17" spans="2:4" x14ac:dyDescent="0.25">
      <c r="B17" s="9" t="s">
        <v>21</v>
      </c>
      <c r="C17" s="3">
        <v>23797</v>
      </c>
      <c r="D17" s="10">
        <f t="shared" si="2"/>
        <v>8.7911722548135895E-2</v>
      </c>
    </row>
    <row r="18" spans="2:4" x14ac:dyDescent="0.25">
      <c r="B18" s="9" t="s">
        <v>22</v>
      </c>
      <c r="C18" s="3">
        <v>14241</v>
      </c>
      <c r="D18" s="10">
        <f t="shared" si="2"/>
        <v>5.2609607967727158E-2</v>
      </c>
    </row>
    <row r="19" spans="2:4" x14ac:dyDescent="0.25">
      <c r="B19" s="9" t="s">
        <v>23</v>
      </c>
      <c r="C19" s="3">
        <v>32588</v>
      </c>
      <c r="D19" s="10">
        <f t="shared" si="2"/>
        <v>0.12038774695964417</v>
      </c>
    </row>
    <row r="20" spans="2:4" x14ac:dyDescent="0.25">
      <c r="B20" s="9" t="s">
        <v>24</v>
      </c>
      <c r="C20" s="3">
        <v>21681</v>
      </c>
      <c r="D20" s="10">
        <f t="shared" si="2"/>
        <v>8.0094720198602101E-2</v>
      </c>
    </row>
    <row r="21" spans="2:4" x14ac:dyDescent="0.25">
      <c r="B21" s="9" t="s">
        <v>25</v>
      </c>
      <c r="C21" s="3">
        <v>5983</v>
      </c>
      <c r="D21" s="10">
        <f t="shared" si="2"/>
        <v>2.2102611085661934E-2</v>
      </c>
    </row>
    <row r="22" spans="2:4" x14ac:dyDescent="0.25">
      <c r="B22" s="9" t="s">
        <v>26</v>
      </c>
      <c r="C22" s="3">
        <v>1570</v>
      </c>
      <c r="D22" s="10">
        <f t="shared" si="2"/>
        <v>5.7999497583969975E-3</v>
      </c>
    </row>
    <row r="23" spans="2:4" x14ac:dyDescent="0.25">
      <c r="B23" s="13" t="s">
        <v>27</v>
      </c>
      <c r="C23" s="14">
        <f>SUM(C11:C22)</f>
        <v>270692</v>
      </c>
      <c r="D23" s="15">
        <f>C23/C25</f>
        <v>0.91750980412095084</v>
      </c>
    </row>
    <row r="24" spans="2:4" x14ac:dyDescent="0.25">
      <c r="B24" s="13" t="s">
        <v>28</v>
      </c>
      <c r="C24" s="14">
        <v>24337</v>
      </c>
      <c r="D24" s="15">
        <f>C24/C25</f>
        <v>8.2490195879049183E-2</v>
      </c>
    </row>
    <row r="25" spans="2:4" x14ac:dyDescent="0.25">
      <c r="B25" s="13" t="s">
        <v>29</v>
      </c>
      <c r="C25" s="14">
        <f>C23+C24</f>
        <v>295029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N26"/>
  <sheetViews>
    <sheetView workbookViewId="0">
      <selection activeCell="O12" sqref="O12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13" max="13" width="10.140625" bestFit="1" customWidth="1"/>
  </cols>
  <sheetData>
    <row r="2" spans="2:14" x14ac:dyDescent="0.25">
      <c r="C2" s="7" t="s">
        <v>33</v>
      </c>
      <c r="D2" t="s">
        <v>53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115852</v>
      </c>
      <c r="E5" s="3">
        <v>80310</v>
      </c>
      <c r="F5" s="3">
        <v>526</v>
      </c>
      <c r="G5" s="3">
        <v>313</v>
      </c>
      <c r="H5" s="3">
        <v>1587</v>
      </c>
      <c r="I5" s="3">
        <f>SUM(E5:H5)</f>
        <v>82736</v>
      </c>
      <c r="J5" s="5">
        <f>E5/D5</f>
        <v>0.69321202914062774</v>
      </c>
      <c r="L5" s="1" t="s">
        <v>11</v>
      </c>
      <c r="M5" s="3">
        <f>C23</f>
        <v>144943</v>
      </c>
      <c r="N5" s="5">
        <f>M5/M7</f>
        <v>0.84228051416749961</v>
      </c>
    </row>
    <row r="6" spans="2:14" x14ac:dyDescent="0.25">
      <c r="C6" s="2" t="s">
        <v>9</v>
      </c>
      <c r="D6" s="3">
        <v>117418</v>
      </c>
      <c r="E6" s="3">
        <v>87091</v>
      </c>
      <c r="F6" s="3">
        <v>341</v>
      </c>
      <c r="G6" s="3">
        <v>249</v>
      </c>
      <c r="H6" s="3">
        <v>1667</v>
      </c>
      <c r="I6" s="3">
        <f>SUM(E6:H6)</f>
        <v>89348</v>
      </c>
      <c r="J6" s="5">
        <f t="shared" ref="J6:J7" si="0">E6/D6</f>
        <v>0.74171762421434528</v>
      </c>
      <c r="L6" s="1" t="s">
        <v>12</v>
      </c>
      <c r="M6" s="3">
        <f>C24</f>
        <v>27141</v>
      </c>
      <c r="N6" s="5">
        <f>M6/M7</f>
        <v>0.15771948583250039</v>
      </c>
    </row>
    <row r="7" spans="2:14" x14ac:dyDescent="0.25">
      <c r="C7" s="2" t="s">
        <v>6</v>
      </c>
      <c r="D7" s="3">
        <f>SUM(D5:D6)</f>
        <v>233270</v>
      </c>
      <c r="E7" s="3">
        <f t="shared" ref="E7:I7" si="1">SUM(E5:E6)</f>
        <v>167401</v>
      </c>
      <c r="F7" s="3">
        <f t="shared" si="1"/>
        <v>867</v>
      </c>
      <c r="G7" s="3">
        <f t="shared" si="1"/>
        <v>562</v>
      </c>
      <c r="H7" s="3">
        <f t="shared" si="1"/>
        <v>3254</v>
      </c>
      <c r="I7" s="3">
        <f t="shared" si="1"/>
        <v>172084</v>
      </c>
      <c r="J7" s="5">
        <f t="shared" si="0"/>
        <v>0.71762764178848548</v>
      </c>
      <c r="L7" s="1" t="s">
        <v>6</v>
      </c>
      <c r="M7" s="3">
        <f>SUM(M5:M6)</f>
        <v>172084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13094</v>
      </c>
      <c r="D11" s="10">
        <f>C11/C$23</f>
        <v>9.0338960832879137E-2</v>
      </c>
    </row>
    <row r="12" spans="2:14" x14ac:dyDescent="0.25">
      <c r="B12" s="9" t="s">
        <v>16</v>
      </c>
      <c r="C12" s="3">
        <v>7472</v>
      </c>
      <c r="D12" s="10">
        <f t="shared" ref="D12:D22" si="2">C12/C$23</f>
        <v>5.1551299476345874E-2</v>
      </c>
    </row>
    <row r="13" spans="2:14" x14ac:dyDescent="0.25">
      <c r="B13" s="9" t="s">
        <v>17</v>
      </c>
      <c r="C13" s="3">
        <v>12677</v>
      </c>
      <c r="D13" s="10">
        <f t="shared" si="2"/>
        <v>8.7461967808034877E-2</v>
      </c>
    </row>
    <row r="14" spans="2:14" x14ac:dyDescent="0.25">
      <c r="B14" s="9" t="s">
        <v>18</v>
      </c>
      <c r="C14" s="3">
        <v>32571</v>
      </c>
      <c r="D14" s="10">
        <f t="shared" si="2"/>
        <v>0.22471592281103606</v>
      </c>
    </row>
    <row r="15" spans="2:14" x14ac:dyDescent="0.25">
      <c r="B15" s="9" t="s">
        <v>19</v>
      </c>
      <c r="C15" s="3">
        <v>18115</v>
      </c>
      <c r="D15" s="10">
        <f t="shared" si="2"/>
        <v>0.12498016461643542</v>
      </c>
    </row>
    <row r="16" spans="2:14" x14ac:dyDescent="0.25">
      <c r="B16" s="9" t="s">
        <v>20</v>
      </c>
      <c r="C16" s="3">
        <v>17143</v>
      </c>
      <c r="D16" s="10">
        <f t="shared" si="2"/>
        <v>0.11827408015564739</v>
      </c>
    </row>
    <row r="17" spans="2:4" x14ac:dyDescent="0.25">
      <c r="B17" s="9" t="s">
        <v>21</v>
      </c>
      <c r="C17" s="3">
        <v>13438</v>
      </c>
      <c r="D17" s="10">
        <f t="shared" si="2"/>
        <v>9.2712307596779425E-2</v>
      </c>
    </row>
    <row r="18" spans="2:4" x14ac:dyDescent="0.25">
      <c r="B18" s="9" t="s">
        <v>22</v>
      </c>
      <c r="C18" s="3">
        <v>9605</v>
      </c>
      <c r="D18" s="10">
        <f t="shared" si="2"/>
        <v>6.6267429265297398E-2</v>
      </c>
    </row>
    <row r="19" spans="2:4" x14ac:dyDescent="0.25">
      <c r="B19" s="9" t="s">
        <v>23</v>
      </c>
      <c r="C19" s="3">
        <v>5539</v>
      </c>
      <c r="D19" s="10">
        <f t="shared" si="2"/>
        <v>3.8215022457103828E-2</v>
      </c>
    </row>
    <row r="20" spans="2:4" x14ac:dyDescent="0.25">
      <c r="B20" s="9" t="s">
        <v>24</v>
      </c>
      <c r="C20" s="3">
        <v>10776</v>
      </c>
      <c r="D20" s="10">
        <f t="shared" si="2"/>
        <v>7.434646723194635E-2</v>
      </c>
    </row>
    <row r="21" spans="2:4" x14ac:dyDescent="0.25">
      <c r="B21" s="9" t="s">
        <v>25</v>
      </c>
      <c r="C21" s="3">
        <v>3108</v>
      </c>
      <c r="D21" s="10">
        <f t="shared" si="2"/>
        <v>2.1442912041285195E-2</v>
      </c>
    </row>
    <row r="22" spans="2:4" x14ac:dyDescent="0.25">
      <c r="B22" s="9" t="s">
        <v>26</v>
      </c>
      <c r="C22" s="3">
        <v>1405</v>
      </c>
      <c r="D22" s="10">
        <f t="shared" si="2"/>
        <v>9.6934657072090414E-3</v>
      </c>
    </row>
    <row r="23" spans="2:4" x14ac:dyDescent="0.25">
      <c r="B23" s="13" t="s">
        <v>27</v>
      </c>
      <c r="C23" s="14">
        <f>SUM(C11:C22)</f>
        <v>144943</v>
      </c>
      <c r="D23" s="15">
        <f>C23/C25</f>
        <v>0.84228051416749961</v>
      </c>
    </row>
    <row r="24" spans="2:4" x14ac:dyDescent="0.25">
      <c r="B24" s="13" t="s">
        <v>28</v>
      </c>
      <c r="C24" s="14">
        <v>27141</v>
      </c>
      <c r="D24" s="15">
        <f>C24/C25</f>
        <v>0.15771948583250039</v>
      </c>
    </row>
    <row r="25" spans="2:4" x14ac:dyDescent="0.25">
      <c r="B25" s="13" t="s">
        <v>29</v>
      </c>
      <c r="C25" s="14">
        <f>C23+C24</f>
        <v>172084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N26"/>
  <sheetViews>
    <sheetView workbookViewId="0">
      <selection activeCell="M7" sqref="M7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13" max="13" width="10.140625" bestFit="1" customWidth="1"/>
  </cols>
  <sheetData>
    <row r="2" spans="2:14" x14ac:dyDescent="0.25">
      <c r="C2" s="7" t="s">
        <v>33</v>
      </c>
      <c r="D2" t="s">
        <v>54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429108</v>
      </c>
      <c r="E5" s="3">
        <v>260575</v>
      </c>
      <c r="F5" s="3">
        <v>719</v>
      </c>
      <c r="G5" s="3">
        <v>509</v>
      </c>
      <c r="H5" s="3">
        <v>2190</v>
      </c>
      <c r="I5" s="3">
        <f>SUM(E5:H5)</f>
        <v>263993</v>
      </c>
      <c r="J5" s="5">
        <f>E5/D5</f>
        <v>0.60724805876376109</v>
      </c>
      <c r="L5" s="1" t="s">
        <v>11</v>
      </c>
      <c r="M5" s="3">
        <f>C23</f>
        <v>513766</v>
      </c>
      <c r="N5" s="5">
        <f>M5/M7</f>
        <v>0.88776264860381526</v>
      </c>
    </row>
    <row r="6" spans="2:14" x14ac:dyDescent="0.25">
      <c r="C6" s="2" t="s">
        <v>9</v>
      </c>
      <c r="D6" s="3">
        <v>420800</v>
      </c>
      <c r="E6" s="3">
        <v>310934</v>
      </c>
      <c r="F6" s="3">
        <v>438</v>
      </c>
      <c r="G6" s="3">
        <v>607</v>
      </c>
      <c r="H6" s="3">
        <v>2748</v>
      </c>
      <c r="I6" s="3">
        <f>SUM(E6:H6)</f>
        <v>314727</v>
      </c>
      <c r="J6" s="5">
        <f t="shared" ref="J6:J7" si="0">E6/D6</f>
        <v>0.73891159695817488</v>
      </c>
      <c r="L6" s="1" t="s">
        <v>12</v>
      </c>
      <c r="M6" s="3">
        <f>C24</f>
        <v>64954</v>
      </c>
      <c r="N6" s="5">
        <f>M6/M7</f>
        <v>0.11223735139618468</v>
      </c>
    </row>
    <row r="7" spans="2:14" x14ac:dyDescent="0.25">
      <c r="C7" s="2" t="s">
        <v>6</v>
      </c>
      <c r="D7" s="3">
        <f>SUM(D5:D6)</f>
        <v>849908</v>
      </c>
      <c r="E7" s="3">
        <f t="shared" ref="E7:I7" si="1">SUM(E5:E6)</f>
        <v>571509</v>
      </c>
      <c r="F7" s="3">
        <f t="shared" si="1"/>
        <v>1157</v>
      </c>
      <c r="G7" s="3">
        <f t="shared" si="1"/>
        <v>1116</v>
      </c>
      <c r="H7" s="3">
        <f t="shared" si="1"/>
        <v>4938</v>
      </c>
      <c r="I7" s="3">
        <f t="shared" si="1"/>
        <v>578720</v>
      </c>
      <c r="J7" s="5">
        <f t="shared" si="0"/>
        <v>0.67243631075363453</v>
      </c>
      <c r="L7" s="1" t="s">
        <v>6</v>
      </c>
      <c r="M7" s="3">
        <f>SUM(M5:M6)</f>
        <v>578720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46273</v>
      </c>
      <c r="D11" s="10">
        <f>C11/C$23</f>
        <v>9.0066294772328262E-2</v>
      </c>
    </row>
    <row r="12" spans="2:14" x14ac:dyDescent="0.25">
      <c r="B12" s="9" t="s">
        <v>16</v>
      </c>
      <c r="C12" s="3">
        <v>35450</v>
      </c>
      <c r="D12" s="10">
        <f t="shared" ref="D12:D22" si="2">C12/C$23</f>
        <v>6.9000284176064589E-2</v>
      </c>
    </row>
    <row r="13" spans="2:14" x14ac:dyDescent="0.25">
      <c r="B13" s="9" t="s">
        <v>17</v>
      </c>
      <c r="C13" s="3">
        <v>63173</v>
      </c>
      <c r="D13" s="10">
        <f t="shared" si="2"/>
        <v>0.12296064745428853</v>
      </c>
    </row>
    <row r="14" spans="2:14" x14ac:dyDescent="0.25">
      <c r="B14" s="9" t="s">
        <v>18</v>
      </c>
      <c r="C14" s="3">
        <v>112365</v>
      </c>
      <c r="D14" s="10">
        <f t="shared" si="2"/>
        <v>0.21870851710700981</v>
      </c>
    </row>
    <row r="15" spans="2:14" x14ac:dyDescent="0.25">
      <c r="B15" s="9" t="s">
        <v>19</v>
      </c>
      <c r="C15" s="3">
        <v>60195</v>
      </c>
      <c r="D15" s="10">
        <f t="shared" si="2"/>
        <v>0.11716423430121885</v>
      </c>
    </row>
    <row r="16" spans="2:14" x14ac:dyDescent="0.25">
      <c r="B16" s="9" t="s">
        <v>20</v>
      </c>
      <c r="C16" s="3">
        <v>34403</v>
      </c>
      <c r="D16" s="10">
        <f t="shared" si="2"/>
        <v>6.696239143890409E-2</v>
      </c>
    </row>
    <row r="17" spans="2:4" x14ac:dyDescent="0.25">
      <c r="B17" s="9" t="s">
        <v>21</v>
      </c>
      <c r="C17" s="3">
        <v>52852</v>
      </c>
      <c r="D17" s="10">
        <f t="shared" si="2"/>
        <v>0.10287173538147718</v>
      </c>
    </row>
    <row r="18" spans="2:4" x14ac:dyDescent="0.25">
      <c r="B18" s="9" t="s">
        <v>22</v>
      </c>
      <c r="C18" s="3">
        <v>48211</v>
      </c>
      <c r="D18" s="10">
        <f t="shared" si="2"/>
        <v>9.3838440068046536E-2</v>
      </c>
    </row>
    <row r="19" spans="2:4" x14ac:dyDescent="0.25">
      <c r="B19" s="9" t="s">
        <v>23</v>
      </c>
      <c r="C19" s="3">
        <v>37284</v>
      </c>
      <c r="D19" s="10">
        <f t="shared" si="2"/>
        <v>7.2570002686047727E-2</v>
      </c>
    </row>
    <row r="20" spans="2:4" x14ac:dyDescent="0.25">
      <c r="B20" s="9" t="s">
        <v>24</v>
      </c>
      <c r="C20" s="3">
        <v>14782</v>
      </c>
      <c r="D20" s="10">
        <f t="shared" si="2"/>
        <v>2.8771853334008089E-2</v>
      </c>
    </row>
    <row r="21" spans="2:4" x14ac:dyDescent="0.25">
      <c r="B21" s="9" t="s">
        <v>25</v>
      </c>
      <c r="C21" s="3">
        <v>4687</v>
      </c>
      <c r="D21" s="10">
        <f t="shared" si="2"/>
        <v>9.122830237890402E-3</v>
      </c>
    </row>
    <row r="22" spans="2:4" x14ac:dyDescent="0.25">
      <c r="B22" s="9" t="s">
        <v>26</v>
      </c>
      <c r="C22" s="3">
        <v>4091</v>
      </c>
      <c r="D22" s="10">
        <f t="shared" si="2"/>
        <v>7.9627690427159451E-3</v>
      </c>
    </row>
    <row r="23" spans="2:4" x14ac:dyDescent="0.25">
      <c r="B23" s="13" t="s">
        <v>27</v>
      </c>
      <c r="C23" s="14">
        <f>SUM(C11:C22)</f>
        <v>513766</v>
      </c>
      <c r="D23" s="15">
        <f>C23/C25</f>
        <v>0.88776264860381526</v>
      </c>
    </row>
    <row r="24" spans="2:4" x14ac:dyDescent="0.25">
      <c r="B24" s="13" t="s">
        <v>28</v>
      </c>
      <c r="C24" s="14">
        <v>64954</v>
      </c>
      <c r="D24" s="15">
        <f>C24/C25</f>
        <v>0.11223735139618468</v>
      </c>
    </row>
    <row r="25" spans="2:4" x14ac:dyDescent="0.25">
      <c r="B25" s="13" t="s">
        <v>29</v>
      </c>
      <c r="C25" s="14">
        <f>C23+C24</f>
        <v>578720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N26"/>
  <sheetViews>
    <sheetView topLeftCell="G1" workbookViewId="0">
      <selection activeCell="M7" sqref="M7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2" customWidth="1"/>
    <col min="13" max="13" width="10.140625" bestFit="1" customWidth="1"/>
  </cols>
  <sheetData>
    <row r="2" spans="2:14" x14ac:dyDescent="0.25">
      <c r="C2" s="7" t="s">
        <v>33</v>
      </c>
      <c r="D2" t="s">
        <v>55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610173</v>
      </c>
      <c r="E5" s="3">
        <v>434757</v>
      </c>
      <c r="F5" s="3">
        <v>1844</v>
      </c>
      <c r="G5" s="3">
        <v>620</v>
      </c>
      <c r="H5" s="3">
        <v>2433</v>
      </c>
      <c r="I5" s="3">
        <f>SUM(E5:H5)</f>
        <v>439654</v>
      </c>
      <c r="J5" s="5">
        <f>E5/D5</f>
        <v>0.71251431970932833</v>
      </c>
      <c r="L5" s="1" t="s">
        <v>11</v>
      </c>
      <c r="M5" s="3">
        <f>C23</f>
        <v>879092</v>
      </c>
      <c r="N5" s="5">
        <f>M5/M7</f>
        <v>0.93873048654039803</v>
      </c>
    </row>
    <row r="6" spans="2:14" x14ac:dyDescent="0.25">
      <c r="C6" s="2" t="s">
        <v>9</v>
      </c>
      <c r="D6" s="3">
        <v>622241</v>
      </c>
      <c r="E6" s="3">
        <v>491971</v>
      </c>
      <c r="F6" s="3">
        <v>1289</v>
      </c>
      <c r="G6" s="3">
        <v>599</v>
      </c>
      <c r="H6" s="3">
        <v>2956</v>
      </c>
      <c r="I6" s="3">
        <f>SUM(E6:H6)</f>
        <v>496815</v>
      </c>
      <c r="J6" s="5">
        <f t="shared" ref="J6:J7" si="0">E6/D6</f>
        <v>0.79064381807049033</v>
      </c>
      <c r="L6" s="1" t="s">
        <v>12</v>
      </c>
      <c r="M6" s="3">
        <f>C24</f>
        <v>57377</v>
      </c>
      <c r="N6" s="5">
        <f>M6/M7</f>
        <v>6.1269513459601972E-2</v>
      </c>
    </row>
    <row r="7" spans="2:14" x14ac:dyDescent="0.25">
      <c r="C7" s="2" t="s">
        <v>6</v>
      </c>
      <c r="D7" s="3">
        <f>SUM(D5:D6)</f>
        <v>1232414</v>
      </c>
      <c r="E7" s="3">
        <f t="shared" ref="E7:I7" si="1">SUM(E5:E6)</f>
        <v>926728</v>
      </c>
      <c r="F7" s="3">
        <f t="shared" si="1"/>
        <v>3133</v>
      </c>
      <c r="G7" s="3">
        <f t="shared" si="1"/>
        <v>1219</v>
      </c>
      <c r="H7" s="3">
        <f t="shared" si="1"/>
        <v>5389</v>
      </c>
      <c r="I7" s="3">
        <f t="shared" si="1"/>
        <v>936469</v>
      </c>
      <c r="J7" s="5">
        <f t="shared" si="0"/>
        <v>0.75196159732038093</v>
      </c>
      <c r="L7" s="1" t="s">
        <v>6</v>
      </c>
      <c r="M7" s="3">
        <f>SUM(M5:M6)</f>
        <v>936469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29561</v>
      </c>
      <c r="D11" s="10">
        <f>C11/C$23</f>
        <v>3.362674213847925E-2</v>
      </c>
    </row>
    <row r="12" spans="2:14" x14ac:dyDescent="0.25">
      <c r="B12" s="9" t="s">
        <v>16</v>
      </c>
      <c r="C12" s="3">
        <v>63071</v>
      </c>
      <c r="D12" s="10">
        <f t="shared" ref="D12:D22" si="2">C12/C$23</f>
        <v>7.174561934359544E-2</v>
      </c>
    </row>
    <row r="13" spans="2:14" x14ac:dyDescent="0.25">
      <c r="B13" s="9" t="s">
        <v>17</v>
      </c>
      <c r="C13" s="3">
        <v>97399</v>
      </c>
      <c r="D13" s="10">
        <f t="shared" si="2"/>
        <v>0.11079500211581951</v>
      </c>
    </row>
    <row r="14" spans="2:14" x14ac:dyDescent="0.25">
      <c r="B14" s="9" t="s">
        <v>18</v>
      </c>
      <c r="C14" s="3">
        <v>182144</v>
      </c>
      <c r="D14" s="10">
        <f t="shared" si="2"/>
        <v>0.20719560637566944</v>
      </c>
    </row>
    <row r="15" spans="2:14" x14ac:dyDescent="0.25">
      <c r="B15" s="9" t="s">
        <v>19</v>
      </c>
      <c r="C15" s="3">
        <v>125486</v>
      </c>
      <c r="D15" s="10">
        <f t="shared" si="2"/>
        <v>0.1427450141737156</v>
      </c>
    </row>
    <row r="16" spans="2:14" x14ac:dyDescent="0.25">
      <c r="B16" s="9" t="s">
        <v>20</v>
      </c>
      <c r="C16" s="3">
        <v>46374</v>
      </c>
      <c r="D16" s="10">
        <f t="shared" si="2"/>
        <v>5.275215790838729E-2</v>
      </c>
    </row>
    <row r="17" spans="2:4" x14ac:dyDescent="0.25">
      <c r="B17" s="9" t="s">
        <v>21</v>
      </c>
      <c r="C17" s="3">
        <v>73018</v>
      </c>
      <c r="D17" s="10">
        <f t="shared" si="2"/>
        <v>8.3060703544111422E-2</v>
      </c>
    </row>
    <row r="18" spans="2:4" x14ac:dyDescent="0.25">
      <c r="B18" s="9" t="s">
        <v>22</v>
      </c>
      <c r="C18" s="3">
        <v>128934</v>
      </c>
      <c r="D18" s="10">
        <f t="shared" si="2"/>
        <v>0.14666724301893316</v>
      </c>
    </row>
    <row r="19" spans="2:4" x14ac:dyDescent="0.25">
      <c r="B19" s="9" t="s">
        <v>23</v>
      </c>
      <c r="C19" s="3">
        <v>86161</v>
      </c>
      <c r="D19" s="10">
        <f t="shared" si="2"/>
        <v>9.8011357173083138E-2</v>
      </c>
    </row>
    <row r="20" spans="2:4" x14ac:dyDescent="0.25">
      <c r="B20" s="9" t="s">
        <v>24</v>
      </c>
      <c r="C20" s="3">
        <v>31337</v>
      </c>
      <c r="D20" s="10">
        <f t="shared" si="2"/>
        <v>3.5647008504229361E-2</v>
      </c>
    </row>
    <row r="21" spans="2:4" x14ac:dyDescent="0.25">
      <c r="B21" s="9" t="s">
        <v>25</v>
      </c>
      <c r="C21" s="3">
        <v>12559</v>
      </c>
      <c r="D21" s="10">
        <f t="shared" si="2"/>
        <v>1.4286331805999827E-2</v>
      </c>
    </row>
    <row r="22" spans="2:4" x14ac:dyDescent="0.25">
      <c r="B22" s="9" t="s">
        <v>26</v>
      </c>
      <c r="C22" s="3">
        <v>3048</v>
      </c>
      <c r="D22" s="10">
        <f t="shared" si="2"/>
        <v>3.4672138979765484E-3</v>
      </c>
    </row>
    <row r="23" spans="2:4" x14ac:dyDescent="0.25">
      <c r="B23" s="13" t="s">
        <v>27</v>
      </c>
      <c r="C23" s="14">
        <f>SUM(C11:C22)</f>
        <v>879092</v>
      </c>
      <c r="D23" s="15">
        <f>C23/C25</f>
        <v>0.93873048654039803</v>
      </c>
    </row>
    <row r="24" spans="2:4" x14ac:dyDescent="0.25">
      <c r="B24" s="13" t="s">
        <v>28</v>
      </c>
      <c r="C24" s="14">
        <v>57377</v>
      </c>
      <c r="D24" s="15">
        <f>C24/C25</f>
        <v>6.1269513459601972E-2</v>
      </c>
    </row>
    <row r="25" spans="2:4" x14ac:dyDescent="0.25">
      <c r="B25" s="13" t="s">
        <v>29</v>
      </c>
      <c r="C25" s="14">
        <f>C23+C24</f>
        <v>936469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N26"/>
  <sheetViews>
    <sheetView topLeftCell="G1" workbookViewId="0">
      <selection activeCell="N12" sqref="N12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13" max="13" width="10.140625" bestFit="1" customWidth="1"/>
  </cols>
  <sheetData>
    <row r="2" spans="2:14" x14ac:dyDescent="0.25">
      <c r="C2" s="7" t="s">
        <v>33</v>
      </c>
      <c r="D2" t="s">
        <v>56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69007</v>
      </c>
      <c r="E5" s="3">
        <v>51346</v>
      </c>
      <c r="F5" s="3">
        <v>264</v>
      </c>
      <c r="G5" s="3">
        <v>135</v>
      </c>
      <c r="H5" s="3">
        <v>672</v>
      </c>
      <c r="I5" s="3">
        <f>SUM(E5:H5)</f>
        <v>52417</v>
      </c>
      <c r="J5" s="5">
        <f>E5/D5</f>
        <v>0.74406944223049831</v>
      </c>
      <c r="L5" s="1" t="s">
        <v>11</v>
      </c>
      <c r="M5" s="3">
        <f>C23</f>
        <v>102711</v>
      </c>
      <c r="N5" s="5">
        <f>M5/M7</f>
        <v>0.92764762197214645</v>
      </c>
    </row>
    <row r="6" spans="2:14" x14ac:dyDescent="0.25">
      <c r="C6" s="2" t="s">
        <v>9</v>
      </c>
      <c r="D6" s="3">
        <v>71325</v>
      </c>
      <c r="E6" s="3">
        <v>56984</v>
      </c>
      <c r="F6" s="3">
        <v>334</v>
      </c>
      <c r="G6" s="3">
        <v>179</v>
      </c>
      <c r="H6" s="3">
        <v>808</v>
      </c>
      <c r="I6" s="3">
        <f>SUM(E6:H6)</f>
        <v>58305</v>
      </c>
      <c r="J6" s="5">
        <f t="shared" ref="J6:J7" si="0">E6/D6</f>
        <v>0.79893445495969151</v>
      </c>
      <c r="L6" s="1" t="s">
        <v>12</v>
      </c>
      <c r="M6" s="3">
        <f>C24</f>
        <v>8011</v>
      </c>
      <c r="N6" s="5">
        <f>M6/M7</f>
        <v>7.2352378027853548E-2</v>
      </c>
    </row>
    <row r="7" spans="2:14" x14ac:dyDescent="0.25">
      <c r="C7" s="2" t="s">
        <v>6</v>
      </c>
      <c r="D7" s="3">
        <f>SUM(D5:D6)</f>
        <v>140332</v>
      </c>
      <c r="E7" s="3">
        <f t="shared" ref="E7:I7" si="1">SUM(E5:E6)</f>
        <v>108330</v>
      </c>
      <c r="F7" s="3">
        <f t="shared" si="1"/>
        <v>598</v>
      </c>
      <c r="G7" s="3">
        <f t="shared" si="1"/>
        <v>314</v>
      </c>
      <c r="H7" s="3">
        <f t="shared" si="1"/>
        <v>1480</v>
      </c>
      <c r="I7" s="3">
        <f t="shared" si="1"/>
        <v>110722</v>
      </c>
      <c r="J7" s="5">
        <f t="shared" si="0"/>
        <v>0.77195507795798535</v>
      </c>
      <c r="L7" s="1" t="s">
        <v>6</v>
      </c>
      <c r="M7" s="3">
        <f>SUM(M5:M6)</f>
        <v>110722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2417</v>
      </c>
      <c r="D11" s="10">
        <f>C11/C$23</f>
        <v>2.3532046226791677E-2</v>
      </c>
    </row>
    <row r="12" spans="2:14" x14ac:dyDescent="0.25">
      <c r="B12" s="9" t="s">
        <v>16</v>
      </c>
      <c r="C12" s="3">
        <v>6173</v>
      </c>
      <c r="D12" s="10">
        <f t="shared" ref="D12:D22" si="2">C12/C$23</f>
        <v>6.0100670814226327E-2</v>
      </c>
    </row>
    <row r="13" spans="2:14" x14ac:dyDescent="0.25">
      <c r="B13" s="9" t="s">
        <v>17</v>
      </c>
      <c r="C13" s="3">
        <v>8166</v>
      </c>
      <c r="D13" s="10">
        <f t="shared" si="2"/>
        <v>7.9504629494406634E-2</v>
      </c>
    </row>
    <row r="14" spans="2:14" x14ac:dyDescent="0.25">
      <c r="B14" s="9" t="s">
        <v>18</v>
      </c>
      <c r="C14" s="3">
        <v>19475</v>
      </c>
      <c r="D14" s="10">
        <f t="shared" si="2"/>
        <v>0.18960968153362348</v>
      </c>
    </row>
    <row r="15" spans="2:14" x14ac:dyDescent="0.25">
      <c r="B15" s="9" t="s">
        <v>19</v>
      </c>
      <c r="C15" s="3">
        <v>28838</v>
      </c>
      <c r="D15" s="10">
        <f t="shared" si="2"/>
        <v>0.28076836950277967</v>
      </c>
    </row>
    <row r="16" spans="2:14" x14ac:dyDescent="0.25">
      <c r="B16" s="9" t="s">
        <v>20</v>
      </c>
      <c r="C16" s="3">
        <v>8623</v>
      </c>
      <c r="D16" s="10">
        <f t="shared" si="2"/>
        <v>8.3954006873655201E-2</v>
      </c>
    </row>
    <row r="17" spans="2:4" x14ac:dyDescent="0.25">
      <c r="B17" s="9" t="s">
        <v>21</v>
      </c>
      <c r="C17" s="3">
        <v>11345</v>
      </c>
      <c r="D17" s="10">
        <f t="shared" si="2"/>
        <v>0.11045555003845742</v>
      </c>
    </row>
    <row r="18" spans="2:4" x14ac:dyDescent="0.25">
      <c r="B18" s="9" t="s">
        <v>22</v>
      </c>
      <c r="C18" s="3">
        <v>7016</v>
      </c>
      <c r="D18" s="10">
        <f t="shared" si="2"/>
        <v>6.8308165629776749E-2</v>
      </c>
    </row>
    <row r="19" spans="2:4" x14ac:dyDescent="0.25">
      <c r="B19" s="9" t="s">
        <v>23</v>
      </c>
      <c r="C19" s="3">
        <v>6099</v>
      </c>
      <c r="D19" s="10">
        <f t="shared" si="2"/>
        <v>5.9380202704676227E-2</v>
      </c>
    </row>
    <row r="20" spans="2:4" x14ac:dyDescent="0.25">
      <c r="B20" s="9" t="s">
        <v>24</v>
      </c>
      <c r="C20" s="3">
        <v>3877</v>
      </c>
      <c r="D20" s="10">
        <f t="shared" si="2"/>
        <v>3.7746687307104398E-2</v>
      </c>
    </row>
    <row r="21" spans="2:4" x14ac:dyDescent="0.25">
      <c r="B21" s="9" t="s">
        <v>25</v>
      </c>
      <c r="C21" s="3">
        <v>475</v>
      </c>
      <c r="D21" s="10">
        <f t="shared" si="2"/>
        <v>4.6246263788688648E-3</v>
      </c>
    </row>
    <row r="22" spans="2:4" x14ac:dyDescent="0.25">
      <c r="B22" s="9" t="s">
        <v>26</v>
      </c>
      <c r="C22" s="3">
        <v>207</v>
      </c>
      <c r="D22" s="10">
        <f t="shared" si="2"/>
        <v>2.015363495633379E-3</v>
      </c>
    </row>
    <row r="23" spans="2:4" x14ac:dyDescent="0.25">
      <c r="B23" s="13" t="s">
        <v>27</v>
      </c>
      <c r="C23" s="14">
        <f>SUM(C11:C22)</f>
        <v>102711</v>
      </c>
      <c r="D23" s="15">
        <f>C23/C25</f>
        <v>0.92764762197214645</v>
      </c>
    </row>
    <row r="24" spans="2:4" x14ac:dyDescent="0.25">
      <c r="B24" s="13" t="s">
        <v>28</v>
      </c>
      <c r="C24" s="14">
        <v>8011</v>
      </c>
      <c r="D24" s="15">
        <f>C24/C25</f>
        <v>7.2352378027853548E-2</v>
      </c>
    </row>
    <row r="25" spans="2:4" x14ac:dyDescent="0.25">
      <c r="B25" s="13" t="s">
        <v>29</v>
      </c>
      <c r="C25" s="14">
        <f>C23+C24</f>
        <v>110722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N26"/>
  <sheetViews>
    <sheetView topLeftCell="G1" workbookViewId="0">
      <selection activeCell="N11" sqref="N11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0.7109375" customWidth="1"/>
    <col min="13" max="13" width="10.140625" bestFit="1" customWidth="1"/>
  </cols>
  <sheetData>
    <row r="2" spans="2:14" x14ac:dyDescent="0.25">
      <c r="C2" s="7" t="s">
        <v>33</v>
      </c>
      <c r="D2" t="s">
        <v>57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675955</v>
      </c>
      <c r="E5" s="3">
        <v>455033</v>
      </c>
      <c r="F5" s="3">
        <v>2539</v>
      </c>
      <c r="G5" s="3">
        <v>727</v>
      </c>
      <c r="H5" s="3">
        <v>3603</v>
      </c>
      <c r="I5" s="3">
        <f>SUM(E5:H5)</f>
        <v>461902</v>
      </c>
      <c r="J5" s="5">
        <f>E5/D5</f>
        <v>0.67317055129409498</v>
      </c>
      <c r="L5" s="1" t="s">
        <v>11</v>
      </c>
      <c r="M5" s="3">
        <f>C23</f>
        <v>913950</v>
      </c>
      <c r="N5" s="5">
        <f>M5/M7</f>
        <v>0.92519575439466717</v>
      </c>
    </row>
    <row r="6" spans="2:14" x14ac:dyDescent="0.25">
      <c r="C6" s="2" t="s">
        <v>9</v>
      </c>
      <c r="D6" s="3">
        <v>667233</v>
      </c>
      <c r="E6" s="3">
        <v>520095</v>
      </c>
      <c r="F6" s="3">
        <v>1102</v>
      </c>
      <c r="G6" s="3">
        <v>772</v>
      </c>
      <c r="H6" s="3">
        <v>3974</v>
      </c>
      <c r="I6" s="3">
        <f>SUM(E6:H6)</f>
        <v>525943</v>
      </c>
      <c r="J6" s="5">
        <f>E6/D6</f>
        <v>0.7794803314584261</v>
      </c>
      <c r="L6" s="1" t="s">
        <v>12</v>
      </c>
      <c r="M6" s="3">
        <f>C24</f>
        <v>73895</v>
      </c>
      <c r="N6" s="5">
        <f>M6/M7</f>
        <v>7.4804245605332817E-2</v>
      </c>
    </row>
    <row r="7" spans="2:14" x14ac:dyDescent="0.25">
      <c r="C7" s="2" t="s">
        <v>6</v>
      </c>
      <c r="D7" s="3">
        <f>SUM(D5:D6)</f>
        <v>1343188</v>
      </c>
      <c r="E7" s="3">
        <f t="shared" ref="E7:I7" si="0">SUM(E5:E6)</f>
        <v>975128</v>
      </c>
      <c r="F7" s="3">
        <f t="shared" si="0"/>
        <v>3641</v>
      </c>
      <c r="G7" s="3">
        <f t="shared" si="0"/>
        <v>1499</v>
      </c>
      <c r="H7" s="3">
        <f t="shared" si="0"/>
        <v>7577</v>
      </c>
      <c r="I7" s="3">
        <f t="shared" si="0"/>
        <v>987845</v>
      </c>
      <c r="J7" s="5">
        <f t="shared" ref="J7" si="1">E7/D7</f>
        <v>0.72598027975235035</v>
      </c>
      <c r="L7" s="1" t="s">
        <v>6</v>
      </c>
      <c r="M7" s="3">
        <f>SUM(M5:M6)</f>
        <v>987845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37606</v>
      </c>
      <c r="D11" s="10">
        <f>C11/C$23</f>
        <v>4.11466710432737E-2</v>
      </c>
    </row>
    <row r="12" spans="2:14" x14ac:dyDescent="0.25">
      <c r="B12" s="9" t="s">
        <v>16</v>
      </c>
      <c r="C12" s="3">
        <v>137976</v>
      </c>
      <c r="D12" s="10">
        <f t="shared" ref="D12:D22" si="2">C12/C$23</f>
        <v>0.15096668307894304</v>
      </c>
    </row>
    <row r="13" spans="2:14" x14ac:dyDescent="0.25">
      <c r="B13" s="9" t="s">
        <v>17</v>
      </c>
      <c r="C13" s="3">
        <v>70920</v>
      </c>
      <c r="D13" s="10">
        <f t="shared" si="2"/>
        <v>7.7597242737567698E-2</v>
      </c>
    </row>
    <row r="14" spans="2:14" x14ac:dyDescent="0.25">
      <c r="B14" s="9" t="s">
        <v>18</v>
      </c>
      <c r="C14" s="3">
        <v>127444</v>
      </c>
      <c r="D14" s="10">
        <f t="shared" si="2"/>
        <v>0.13944307675474588</v>
      </c>
    </row>
    <row r="15" spans="2:14" x14ac:dyDescent="0.25">
      <c r="B15" s="9" t="s">
        <v>19</v>
      </c>
      <c r="C15" s="3">
        <v>129937</v>
      </c>
      <c r="D15" s="10">
        <f t="shared" si="2"/>
        <v>0.14217079708955632</v>
      </c>
    </row>
    <row r="16" spans="2:14" x14ac:dyDescent="0.25">
      <c r="B16" s="9" t="s">
        <v>20</v>
      </c>
      <c r="C16" s="3">
        <v>74143</v>
      </c>
      <c r="D16" s="10">
        <f t="shared" si="2"/>
        <v>8.1123693856337872E-2</v>
      </c>
    </row>
    <row r="17" spans="2:4" x14ac:dyDescent="0.25">
      <c r="B17" s="9" t="s">
        <v>21</v>
      </c>
      <c r="C17" s="3">
        <v>76872</v>
      </c>
      <c r="D17" s="10">
        <f t="shared" si="2"/>
        <v>8.4109634006236667E-2</v>
      </c>
    </row>
    <row r="18" spans="2:4" x14ac:dyDescent="0.25">
      <c r="B18" s="9" t="s">
        <v>22</v>
      </c>
      <c r="C18" s="3">
        <v>82831</v>
      </c>
      <c r="D18" s="10">
        <f t="shared" si="2"/>
        <v>9.0629684337217575E-2</v>
      </c>
    </row>
    <row r="19" spans="2:4" x14ac:dyDescent="0.25">
      <c r="B19" s="9" t="s">
        <v>23</v>
      </c>
      <c r="C19" s="3">
        <v>145560</v>
      </c>
      <c r="D19" s="10">
        <f t="shared" si="2"/>
        <v>0.1592647300180535</v>
      </c>
    </row>
    <row r="20" spans="2:4" x14ac:dyDescent="0.25">
      <c r="B20" s="9" t="s">
        <v>24</v>
      </c>
      <c r="C20" s="3">
        <v>17293</v>
      </c>
      <c r="D20" s="10">
        <f t="shared" si="2"/>
        <v>1.8921166365774934E-2</v>
      </c>
    </row>
    <row r="21" spans="2:4" x14ac:dyDescent="0.25">
      <c r="B21" s="9" t="s">
        <v>25</v>
      </c>
      <c r="C21" s="3">
        <v>9886</v>
      </c>
      <c r="D21" s="10">
        <f t="shared" si="2"/>
        <v>1.0816784287980743E-2</v>
      </c>
    </row>
    <row r="22" spans="2:4" x14ac:dyDescent="0.25">
      <c r="B22" s="9" t="s">
        <v>26</v>
      </c>
      <c r="C22" s="3">
        <v>3482</v>
      </c>
      <c r="D22" s="10">
        <f t="shared" si="2"/>
        <v>3.8098364243120521E-3</v>
      </c>
    </row>
    <row r="23" spans="2:4" x14ac:dyDescent="0.25">
      <c r="B23" s="13" t="s">
        <v>27</v>
      </c>
      <c r="C23" s="14">
        <f>SUM(C11:C22)</f>
        <v>913950</v>
      </c>
      <c r="D23" s="15">
        <f>C23/C25</f>
        <v>0.92519575439466717</v>
      </c>
    </row>
    <row r="24" spans="2:4" x14ac:dyDescent="0.25">
      <c r="B24" s="13" t="s">
        <v>28</v>
      </c>
      <c r="C24" s="14">
        <v>73895</v>
      </c>
      <c r="D24" s="15">
        <f>C24/C25</f>
        <v>7.4804245605332817E-2</v>
      </c>
    </row>
    <row r="25" spans="2:4" x14ac:dyDescent="0.25">
      <c r="B25" s="13" t="s">
        <v>29</v>
      </c>
      <c r="C25" s="14">
        <f>C23+C24</f>
        <v>987845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N26"/>
  <sheetViews>
    <sheetView topLeftCell="E1" workbookViewId="0">
      <selection activeCell="N11" sqref="N11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13" max="13" width="10.140625" bestFit="1" customWidth="1"/>
  </cols>
  <sheetData>
    <row r="2" spans="2:14" x14ac:dyDescent="0.25">
      <c r="C2" s="7" t="s">
        <v>33</v>
      </c>
      <c r="D2" t="s">
        <v>58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237821</v>
      </c>
      <c r="E5" s="3">
        <v>189713</v>
      </c>
      <c r="F5" s="3">
        <v>724</v>
      </c>
      <c r="G5" s="3">
        <v>280</v>
      </c>
      <c r="H5" s="3">
        <v>1543</v>
      </c>
      <c r="I5" s="3">
        <f>SUM(E5:H5)</f>
        <v>192260</v>
      </c>
      <c r="J5" s="5">
        <f>E5/D5</f>
        <v>0.79771340630137788</v>
      </c>
      <c r="L5" s="1" t="s">
        <v>11</v>
      </c>
      <c r="M5" s="3">
        <f>C23</f>
        <v>342276</v>
      </c>
      <c r="N5" s="5">
        <f>M5/M7</f>
        <v>0.86678484602917338</v>
      </c>
    </row>
    <row r="6" spans="2:14" x14ac:dyDescent="0.25">
      <c r="C6" s="2" t="s">
        <v>9</v>
      </c>
      <c r="D6" s="3">
        <v>232201</v>
      </c>
      <c r="E6" s="3">
        <v>200172</v>
      </c>
      <c r="F6" s="3">
        <v>474</v>
      </c>
      <c r="G6" s="3">
        <v>296</v>
      </c>
      <c r="H6" s="3">
        <v>1678</v>
      </c>
      <c r="I6" s="3">
        <f>SUM(E6:H6)</f>
        <v>202620</v>
      </c>
      <c r="J6" s="5">
        <f t="shared" ref="J6:J7" si="0">E6/D6</f>
        <v>0.86206347087221846</v>
      </c>
      <c r="L6" s="1" t="s">
        <v>12</v>
      </c>
      <c r="M6" s="3">
        <f>C24</f>
        <v>52604</v>
      </c>
      <c r="N6" s="5">
        <f>M6/M7</f>
        <v>0.13321515397082659</v>
      </c>
    </row>
    <row r="7" spans="2:14" x14ac:dyDescent="0.25">
      <c r="C7" s="2" t="s">
        <v>6</v>
      </c>
      <c r="D7" s="3">
        <f>SUM(D5:D6)</f>
        <v>470022</v>
      </c>
      <c r="E7" s="3">
        <f t="shared" ref="E7:I7" si="1">SUM(E5:E6)</f>
        <v>389885</v>
      </c>
      <c r="F7" s="3">
        <f t="shared" si="1"/>
        <v>1198</v>
      </c>
      <c r="G7" s="3">
        <f t="shared" si="1"/>
        <v>576</v>
      </c>
      <c r="H7" s="3">
        <f t="shared" si="1"/>
        <v>3221</v>
      </c>
      <c r="I7" s="3">
        <f t="shared" si="1"/>
        <v>394880</v>
      </c>
      <c r="J7" s="5">
        <f t="shared" si="0"/>
        <v>0.82950372535753647</v>
      </c>
      <c r="L7" s="1" t="s">
        <v>6</v>
      </c>
      <c r="M7" s="3">
        <f>SUM(M5:M6)</f>
        <v>394880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11461</v>
      </c>
      <c r="D11" s="10">
        <f>C11/C$23</f>
        <v>3.3484673187719853E-2</v>
      </c>
    </row>
    <row r="12" spans="2:14" x14ac:dyDescent="0.25">
      <c r="B12" s="9" t="s">
        <v>16</v>
      </c>
      <c r="C12" s="3">
        <v>28166</v>
      </c>
      <c r="D12" s="10">
        <f t="shared" ref="D12:D22" si="2">C12/C$23</f>
        <v>8.2290315417966789E-2</v>
      </c>
    </row>
    <row r="13" spans="2:14" x14ac:dyDescent="0.25">
      <c r="B13" s="9" t="s">
        <v>17</v>
      </c>
      <c r="C13" s="3">
        <v>28652</v>
      </c>
      <c r="D13" s="10">
        <f t="shared" si="2"/>
        <v>8.3710222159894349E-2</v>
      </c>
    </row>
    <row r="14" spans="2:14" x14ac:dyDescent="0.25">
      <c r="B14" s="9" t="s">
        <v>18</v>
      </c>
      <c r="C14" s="3">
        <v>44914</v>
      </c>
      <c r="D14" s="10">
        <f t="shared" si="2"/>
        <v>0.1312215872570674</v>
      </c>
    </row>
    <row r="15" spans="2:14" x14ac:dyDescent="0.25">
      <c r="B15" s="9" t="s">
        <v>19</v>
      </c>
      <c r="C15" s="3">
        <v>35535</v>
      </c>
      <c r="D15" s="10">
        <f t="shared" si="2"/>
        <v>0.10381972443291379</v>
      </c>
    </row>
    <row r="16" spans="2:14" x14ac:dyDescent="0.25">
      <c r="B16" s="9" t="s">
        <v>20</v>
      </c>
      <c r="C16" s="3">
        <v>22601</v>
      </c>
      <c r="D16" s="10">
        <f t="shared" si="2"/>
        <v>6.6031506737252971E-2</v>
      </c>
    </row>
    <row r="17" spans="2:4" x14ac:dyDescent="0.25">
      <c r="B17" s="9" t="s">
        <v>21</v>
      </c>
      <c r="C17" s="3">
        <v>32642</v>
      </c>
      <c r="D17" s="10">
        <f t="shared" si="2"/>
        <v>9.5367481213991051E-2</v>
      </c>
    </row>
    <row r="18" spans="2:4" x14ac:dyDescent="0.25">
      <c r="B18" s="9" t="s">
        <v>22</v>
      </c>
      <c r="C18" s="3">
        <v>39394</v>
      </c>
      <c r="D18" s="10">
        <f t="shared" si="2"/>
        <v>0.11509425142282836</v>
      </c>
    </row>
    <row r="19" spans="2:4" x14ac:dyDescent="0.25">
      <c r="B19" s="9" t="s">
        <v>23</v>
      </c>
      <c r="C19" s="3">
        <v>78602</v>
      </c>
      <c r="D19" s="10">
        <f t="shared" si="2"/>
        <v>0.22964508174689433</v>
      </c>
    </row>
    <row r="20" spans="2:4" x14ac:dyDescent="0.25">
      <c r="B20" s="9" t="s">
        <v>24</v>
      </c>
      <c r="C20" s="3">
        <v>7956</v>
      </c>
      <c r="D20" s="10">
        <f t="shared" si="2"/>
        <v>2.3244399256740173E-2</v>
      </c>
    </row>
    <row r="21" spans="2:4" x14ac:dyDescent="0.25">
      <c r="B21" s="9" t="s">
        <v>25</v>
      </c>
      <c r="C21" s="3">
        <v>11366</v>
      </c>
      <c r="D21" s="10">
        <f t="shared" si="2"/>
        <v>3.320711940071755E-2</v>
      </c>
    </row>
    <row r="22" spans="2:4" x14ac:dyDescent="0.25">
      <c r="B22" s="9" t="s">
        <v>26</v>
      </c>
      <c r="C22" s="3">
        <v>987</v>
      </c>
      <c r="D22" s="10">
        <f t="shared" si="2"/>
        <v>2.8836377660133926E-3</v>
      </c>
    </row>
    <row r="23" spans="2:4" x14ac:dyDescent="0.25">
      <c r="B23" s="13" t="s">
        <v>27</v>
      </c>
      <c r="C23" s="14">
        <f>SUM(C11:C22)</f>
        <v>342276</v>
      </c>
      <c r="D23" s="15">
        <f>C23/C25</f>
        <v>0.86678484602917338</v>
      </c>
    </row>
    <row r="24" spans="2:4" x14ac:dyDescent="0.25">
      <c r="B24" s="13" t="s">
        <v>28</v>
      </c>
      <c r="C24" s="14">
        <v>52604</v>
      </c>
      <c r="D24" s="15">
        <f>C24/C25</f>
        <v>0.13321515397082659</v>
      </c>
    </row>
    <row r="25" spans="2:4" x14ac:dyDescent="0.25">
      <c r="B25" s="13" t="s">
        <v>29</v>
      </c>
      <c r="C25" s="14">
        <f>C23+C24</f>
        <v>394880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N26"/>
  <sheetViews>
    <sheetView topLeftCell="E1" workbookViewId="0">
      <selection activeCell="N12" sqref="N12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0.42578125" customWidth="1"/>
    <col min="5" max="5" width="10.28515625" customWidth="1"/>
    <col min="9" max="9" width="10.28515625" customWidth="1"/>
    <col min="13" max="13" width="10.5703125" bestFit="1" customWidth="1"/>
  </cols>
  <sheetData>
    <row r="2" spans="2:14" x14ac:dyDescent="0.25">
      <c r="C2" s="7" t="s">
        <v>33</v>
      </c>
      <c r="D2" t="s">
        <v>59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886415</v>
      </c>
      <c r="E5" s="3">
        <v>614725</v>
      </c>
      <c r="F5" s="3">
        <v>2554</v>
      </c>
      <c r="G5" s="3">
        <v>798</v>
      </c>
      <c r="H5" s="3">
        <v>3867</v>
      </c>
      <c r="I5" s="3">
        <f>SUM(E5:H5)</f>
        <v>621944</v>
      </c>
      <c r="J5" s="5">
        <f>E5/D5</f>
        <v>0.69349571024858558</v>
      </c>
      <c r="L5" s="1" t="s">
        <v>11</v>
      </c>
      <c r="M5" s="3">
        <f>C23</f>
        <v>1188029</v>
      </c>
      <c r="N5" s="5">
        <f>M5/M7</f>
        <v>0.90103768490540848</v>
      </c>
    </row>
    <row r="6" spans="2:14" x14ac:dyDescent="0.25">
      <c r="C6" s="2" t="s">
        <v>9</v>
      </c>
      <c r="D6" s="3">
        <v>882809</v>
      </c>
      <c r="E6" s="3">
        <v>690512</v>
      </c>
      <c r="F6" s="3">
        <v>1306</v>
      </c>
      <c r="G6" s="3">
        <v>747</v>
      </c>
      <c r="H6" s="3">
        <v>4003</v>
      </c>
      <c r="I6" s="3">
        <f>SUM(E6:H6)</f>
        <v>696568</v>
      </c>
      <c r="J6" s="5">
        <f t="shared" ref="J6:J7" si="0">E6/D6</f>
        <v>0.78217598597205062</v>
      </c>
      <c r="L6" s="1" t="s">
        <v>12</v>
      </c>
      <c r="M6" s="3">
        <f>C24</f>
        <v>130483</v>
      </c>
      <c r="N6" s="5">
        <f>M6/M7</f>
        <v>9.8962315094591483E-2</v>
      </c>
    </row>
    <row r="7" spans="2:14" x14ac:dyDescent="0.25">
      <c r="C7" s="2" t="s">
        <v>6</v>
      </c>
      <c r="D7" s="3">
        <f>SUM(D5:D6)</f>
        <v>1769224</v>
      </c>
      <c r="E7" s="3">
        <f t="shared" ref="E7:I7" si="1">SUM(E5:E6)</f>
        <v>1305237</v>
      </c>
      <c r="F7" s="3">
        <f t="shared" si="1"/>
        <v>3860</v>
      </c>
      <c r="G7" s="3">
        <f t="shared" si="1"/>
        <v>1545</v>
      </c>
      <c r="H7" s="3">
        <f t="shared" si="1"/>
        <v>7870</v>
      </c>
      <c r="I7" s="3">
        <f t="shared" si="1"/>
        <v>1318512</v>
      </c>
      <c r="J7" s="5">
        <f t="shared" si="0"/>
        <v>0.73774547485225161</v>
      </c>
      <c r="L7" s="1" t="s">
        <v>6</v>
      </c>
      <c r="M7" s="3">
        <f>SUM(M5:M6)</f>
        <v>1318512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56620</v>
      </c>
      <c r="D11" s="10">
        <f>C11/C$23</f>
        <v>4.7658769272467254E-2</v>
      </c>
    </row>
    <row r="12" spans="2:14" x14ac:dyDescent="0.25">
      <c r="B12" s="9" t="s">
        <v>16</v>
      </c>
      <c r="C12" s="3">
        <v>171028</v>
      </c>
      <c r="D12" s="10">
        <f t="shared" ref="D12:D22" si="2">C12/C$23</f>
        <v>0.14395944880133396</v>
      </c>
    </row>
    <row r="13" spans="2:14" x14ac:dyDescent="0.25">
      <c r="B13" s="9" t="s">
        <v>17</v>
      </c>
      <c r="C13" s="3">
        <v>87521</v>
      </c>
      <c r="D13" s="10">
        <f t="shared" si="2"/>
        <v>7.3669077101653241E-2</v>
      </c>
    </row>
    <row r="14" spans="2:14" x14ac:dyDescent="0.25">
      <c r="B14" s="9" t="s">
        <v>18</v>
      </c>
      <c r="C14" s="3">
        <v>131155</v>
      </c>
      <c r="D14" s="10">
        <f t="shared" si="2"/>
        <v>0.11039713677023036</v>
      </c>
    </row>
    <row r="15" spans="2:14" x14ac:dyDescent="0.25">
      <c r="B15" s="9" t="s">
        <v>19</v>
      </c>
      <c r="C15" s="3">
        <v>204429</v>
      </c>
      <c r="D15" s="10">
        <f t="shared" si="2"/>
        <v>0.17207408236667623</v>
      </c>
    </row>
    <row r="16" spans="2:14" x14ac:dyDescent="0.25">
      <c r="B16" s="9" t="s">
        <v>20</v>
      </c>
      <c r="C16" s="3">
        <v>78944</v>
      </c>
      <c r="D16" s="10">
        <f t="shared" si="2"/>
        <v>6.644955636604831E-2</v>
      </c>
    </row>
    <row r="17" spans="2:4" x14ac:dyDescent="0.25">
      <c r="B17" s="9" t="s">
        <v>21</v>
      </c>
      <c r="C17" s="3">
        <v>121372</v>
      </c>
      <c r="D17" s="10">
        <f t="shared" si="2"/>
        <v>0.10216248929950363</v>
      </c>
    </row>
    <row r="18" spans="2:4" x14ac:dyDescent="0.25">
      <c r="B18" s="9" t="s">
        <v>22</v>
      </c>
      <c r="C18" s="3">
        <v>100879</v>
      </c>
      <c r="D18" s="10">
        <f t="shared" si="2"/>
        <v>8.4912910375083431E-2</v>
      </c>
    </row>
    <row r="19" spans="2:4" x14ac:dyDescent="0.25">
      <c r="B19" s="9" t="s">
        <v>23</v>
      </c>
      <c r="C19" s="3">
        <v>118168</v>
      </c>
      <c r="D19" s="10">
        <f t="shared" si="2"/>
        <v>9.946558543604575E-2</v>
      </c>
    </row>
    <row r="20" spans="2:4" x14ac:dyDescent="0.25">
      <c r="B20" s="9" t="s">
        <v>24</v>
      </c>
      <c r="C20" s="3">
        <v>75157</v>
      </c>
      <c r="D20" s="10">
        <f t="shared" si="2"/>
        <v>6.3261923740918782E-2</v>
      </c>
    </row>
    <row r="21" spans="2:4" x14ac:dyDescent="0.25">
      <c r="B21" s="9" t="s">
        <v>25</v>
      </c>
      <c r="C21" s="3">
        <v>32086</v>
      </c>
      <c r="D21" s="10">
        <f t="shared" si="2"/>
        <v>2.7007758228124061E-2</v>
      </c>
    </row>
    <row r="22" spans="2:4" x14ac:dyDescent="0.25">
      <c r="B22" s="9" t="s">
        <v>26</v>
      </c>
      <c r="C22" s="3">
        <v>10670</v>
      </c>
      <c r="D22" s="10">
        <f t="shared" si="2"/>
        <v>8.9812622419149692E-3</v>
      </c>
    </row>
    <row r="23" spans="2:4" x14ac:dyDescent="0.25">
      <c r="B23" s="13" t="s">
        <v>27</v>
      </c>
      <c r="C23" s="14">
        <f>SUM(C11:C22)</f>
        <v>1188029</v>
      </c>
      <c r="D23" s="15">
        <f>C23/C25</f>
        <v>0.90103768490540848</v>
      </c>
    </row>
    <row r="24" spans="2:4" x14ac:dyDescent="0.25">
      <c r="B24" s="13" t="s">
        <v>28</v>
      </c>
      <c r="C24" s="14">
        <v>130483</v>
      </c>
      <c r="D24" s="15">
        <f>C24/C25</f>
        <v>9.8962315094591483E-2</v>
      </c>
    </row>
    <row r="25" spans="2:4" x14ac:dyDescent="0.25">
      <c r="B25" s="13" t="s">
        <v>29</v>
      </c>
      <c r="C25" s="14">
        <f>C23+C24</f>
        <v>1318512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AD25"/>
  <sheetViews>
    <sheetView topLeftCell="Q1" workbookViewId="0">
      <selection activeCell="G2" sqref="G2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1.5703125" customWidth="1"/>
    <col min="5" max="5" width="12.5703125" customWidth="1"/>
    <col min="6" max="6" width="12.85546875" customWidth="1"/>
    <col min="7" max="7" width="12.42578125" customWidth="1"/>
    <col min="8" max="8" width="12.7109375" customWidth="1"/>
    <col min="9" max="10" width="13" customWidth="1"/>
    <col min="11" max="11" width="12.5703125" customWidth="1"/>
    <col min="12" max="12" width="11.7109375" customWidth="1"/>
    <col min="13" max="26" width="13.42578125" customWidth="1"/>
    <col min="27" max="28" width="14.85546875" customWidth="1"/>
    <col min="29" max="29" width="13.42578125" customWidth="1"/>
  </cols>
  <sheetData>
    <row r="2" spans="2:30" x14ac:dyDescent="0.25">
      <c r="C2" s="7" t="s">
        <v>30</v>
      </c>
      <c r="D2" t="s">
        <v>32</v>
      </c>
      <c r="E2" t="s">
        <v>86</v>
      </c>
    </row>
    <row r="3" spans="2:30" hidden="1" x14ac:dyDescent="0.25"/>
    <row r="4" spans="2:30" hidden="1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/>
      <c r="O4" s="4" t="s">
        <v>7</v>
      </c>
    </row>
    <row r="5" spans="2:30" hidden="1" x14ac:dyDescent="0.25">
      <c r="C5" s="2" t="s">
        <v>8</v>
      </c>
      <c r="D5" s="3">
        <f>'Kota Bandung'!D5+Cimahi!D5+BANDUNG!D5+'BDG-BARAT'!D5+CIANJUR!D5+SUKABUMI!D5+'Kota Sukabumi'!D5+BOGOR!D5+'Kota Bogor'!D5+'Kota Depok'!D5+'Kota Bekasi'!D5</f>
        <v>8138103</v>
      </c>
      <c r="E5" s="3">
        <f>'Kota Bandung'!E5+Cimahi!E5+BANDUNG!E5+'BDG-BARAT'!E5+CIANJUR!E5+SUKABUMI!E5+'Kota Sukabumi'!E5+BOGOR!E5+'Kota Bogor'!E5+'Kota Depok'!E5+'Kota Bekasi'!E5</f>
        <v>5536116</v>
      </c>
      <c r="F5" s="3">
        <f>'Kota Bandung'!F5+Cimahi!F5+BANDUNG!F5+'BDG-BARAT'!F5+CIANJUR!F5+SUKABUMI!F5+'Kota Sukabumi'!F5+BOGOR!F5+'Kota Bogor'!F5+'Kota Depok'!F5+'Kota Bekasi'!F5</f>
        <v>22600</v>
      </c>
      <c r="G5" s="3">
        <f>'Kota Bandung'!G5+Cimahi!G5+BANDUNG!G5+'BDG-BARAT'!G5+CIANJUR!G5+SUKABUMI!G5+'Kota Sukabumi'!G5+BOGOR!G5+'Kota Bogor'!G5+'Kota Depok'!G5+'Kota Bekasi'!G5</f>
        <v>16215</v>
      </c>
      <c r="H5" s="3">
        <f>'Kota Bandung'!H5+Cimahi!H5+BANDUNG!H5+'BDG-BARAT'!H5+CIANJUR!H5+SUKABUMI!H5+'Kota Sukabumi'!H5+BOGOR!H5+'Kota Bogor'!H5+'Kota Depok'!H5+'Kota Bekasi'!H5</f>
        <v>114452</v>
      </c>
      <c r="I5" s="3">
        <f>SUM(E5:H5)</f>
        <v>5689383</v>
      </c>
      <c r="J5" s="5">
        <f>E5/D5</f>
        <v>0.68027106562794792</v>
      </c>
      <c r="L5" s="1" t="s">
        <v>11</v>
      </c>
      <c r="M5" s="3">
        <f>'Kota Bandung'!M5+Cimahi!M5+BANDUNG!M5+'BDG-BARAT'!M5+CIANJUR!M5+SUKABUMI!M5+'Kota Sukabumi'!M5+BOGOR!M5+'Kota Bogor'!M5+'Kota Depok'!M5+'Kota Bekasi'!M5</f>
        <v>10515891</v>
      </c>
      <c r="N5" s="3"/>
      <c r="O5" s="5">
        <f>M5/M7</f>
        <v>0.89702489346652703</v>
      </c>
    </row>
    <row r="6" spans="2:30" hidden="1" x14ac:dyDescent="0.25">
      <c r="C6" s="2" t="s">
        <v>9</v>
      </c>
      <c r="D6" s="3">
        <f>'Kota Bandung'!D6+Cimahi!D6+BANDUNG!D6+'BDG-BARAT'!D6+CIANJUR!D6+SUKABUMI!D6+'Kota Sukabumi'!D6+BOGOR!D6+'Kota Bogor'!D6+'Kota Depok'!D6+'Kota Bekasi'!D6</f>
        <v>7947900</v>
      </c>
      <c r="E6" s="3">
        <f>'Kota Bandung'!E6+Cimahi!E6+BANDUNG!E6+'BDG-BARAT'!E6+CIANJUR!E6+SUKABUMI!E6+'Kota Sukabumi'!E6+BOGOR!E6+'Kota Bogor'!E6+'Kota Depok'!E6+'Kota Bekasi'!E6</f>
        <v>6658065</v>
      </c>
      <c r="F6" s="3">
        <f>'Kota Bandung'!F6+Cimahi!F6+BANDUNG!F6+'BDG-BARAT'!F6+CIANJUR!F6+SUKABUMI!F6+'Kota Sukabumi'!F6+BOGOR!F6+'Kota Bogor'!F6+'Kota Depok'!F6+'Kota Bekasi'!F6</f>
        <v>17370</v>
      </c>
      <c r="G6" s="3">
        <f>'Kota Bandung'!G6+Cimahi!G6+BANDUNG!G6+'BDG-BARAT'!G6+CIANJUR!G6+SUKABUMI!G6+'Kota Sukabumi'!G6+BOGOR!G6+'Kota Bogor'!G6+'Kota Depok'!G6+'Kota Bekasi'!G6</f>
        <v>14201</v>
      </c>
      <c r="H6" s="3">
        <f>'Kota Bandung'!H6+Cimahi!H6+BANDUNG!H6+'BDG-BARAT'!H6+CIANJUR!H6+SUKABUMI!H6+'Kota Sukabumi'!H6+BOGOR!H6+'Kota Bogor'!H6+'Kota Depok'!H6+'Kota Bekasi'!H6</f>
        <v>348610</v>
      </c>
      <c r="I6" s="3">
        <f>SUM(E6:H6)</f>
        <v>7038246</v>
      </c>
      <c r="J6" s="5">
        <f t="shared" ref="J6:J7" si="0">E6/D6</f>
        <v>0.83771373570377083</v>
      </c>
      <c r="L6" s="1" t="s">
        <v>12</v>
      </c>
      <c r="M6" s="3">
        <f>'Kota Bandung'!M6+Cimahi!M6+BANDUNG!M6+'BDG-BARAT'!M6+CIANJUR!M6+SUKABUMI!M6+'Kota Sukabumi'!M6+BOGOR!M6+'Kota Bogor'!M6+'Kota Depok'!M6+'Kota Bekasi'!M6</f>
        <v>1207185</v>
      </c>
      <c r="N6" s="3"/>
      <c r="O6" s="5">
        <f>M6/M7</f>
        <v>0.10297510653347296</v>
      </c>
    </row>
    <row r="7" spans="2:30" hidden="1" x14ac:dyDescent="0.25">
      <c r="C7" s="2" t="s">
        <v>6</v>
      </c>
      <c r="D7" s="3">
        <f>SUM(D5:D6)</f>
        <v>16086003</v>
      </c>
      <c r="E7" s="3">
        <f t="shared" ref="E7:I7" si="1">SUM(E5:E6)</f>
        <v>12194181</v>
      </c>
      <c r="F7" s="3">
        <f t="shared" si="1"/>
        <v>39970</v>
      </c>
      <c r="G7" s="3">
        <f t="shared" si="1"/>
        <v>30416</v>
      </c>
      <c r="H7" s="3">
        <f t="shared" si="1"/>
        <v>463062</v>
      </c>
      <c r="I7" s="3">
        <f t="shared" si="1"/>
        <v>12727629</v>
      </c>
      <c r="J7" s="5">
        <f t="shared" si="0"/>
        <v>0.75806158932085244</v>
      </c>
      <c r="L7" s="1" t="s">
        <v>6</v>
      </c>
      <c r="M7" s="3">
        <f>SUM(M5:M6)</f>
        <v>11723076</v>
      </c>
      <c r="N7" s="3"/>
      <c r="O7" s="5">
        <v>1</v>
      </c>
    </row>
    <row r="10" spans="2:30" x14ac:dyDescent="0.25">
      <c r="B10" s="11" t="s">
        <v>13</v>
      </c>
      <c r="C10" s="12" t="s">
        <v>60</v>
      </c>
      <c r="D10" s="12" t="s">
        <v>62</v>
      </c>
      <c r="E10" s="12" t="s">
        <v>63</v>
      </c>
      <c r="F10" s="12" t="s">
        <v>61</v>
      </c>
      <c r="G10" s="12" t="s">
        <v>64</v>
      </c>
      <c r="H10" s="12" t="s">
        <v>65</v>
      </c>
      <c r="I10" s="12" t="s">
        <v>66</v>
      </c>
      <c r="J10" s="12" t="s">
        <v>67</v>
      </c>
      <c r="K10" s="12" t="s">
        <v>68</v>
      </c>
      <c r="L10" s="12" t="s">
        <v>69</v>
      </c>
      <c r="M10" s="12" t="s">
        <v>70</v>
      </c>
      <c r="N10" s="12" t="s">
        <v>71</v>
      </c>
      <c r="O10" s="12" t="s">
        <v>72</v>
      </c>
      <c r="P10" s="12" t="s">
        <v>73</v>
      </c>
      <c r="Q10" s="12" t="s">
        <v>74</v>
      </c>
      <c r="R10" s="12" t="s">
        <v>75</v>
      </c>
      <c r="S10" s="12" t="s">
        <v>76</v>
      </c>
      <c r="T10" s="12" t="s">
        <v>77</v>
      </c>
      <c r="U10" s="12" t="s">
        <v>78</v>
      </c>
      <c r="V10" s="12" t="s">
        <v>79</v>
      </c>
      <c r="W10" s="12" t="s">
        <v>80</v>
      </c>
      <c r="X10" s="12" t="s">
        <v>81</v>
      </c>
      <c r="Y10" s="12" t="s">
        <v>56</v>
      </c>
      <c r="Z10" s="12" t="s">
        <v>82</v>
      </c>
      <c r="AA10" s="12" t="s">
        <v>83</v>
      </c>
      <c r="AB10" s="12" t="s">
        <v>84</v>
      </c>
      <c r="AC10" s="12" t="s">
        <v>31</v>
      </c>
      <c r="AD10" s="12" t="s">
        <v>7</v>
      </c>
    </row>
    <row r="11" spans="2:30" x14ac:dyDescent="0.25">
      <c r="B11" s="9" t="s">
        <v>15</v>
      </c>
      <c r="C11" s="3">
        <f>'Kota Bandung'!C11</f>
        <v>78415</v>
      </c>
      <c r="D11" s="17">
        <f>Cimahi!C11</f>
        <v>18564</v>
      </c>
      <c r="E11" s="17">
        <f>BANDUNG!C11</f>
        <v>85490</v>
      </c>
      <c r="F11" s="17">
        <f>'BDG-BARAT'!C11</f>
        <v>33491</v>
      </c>
      <c r="G11" s="17">
        <f>CIANJUR!C11</f>
        <v>48952</v>
      </c>
      <c r="H11" s="17">
        <f>SUKABUMI!C11</f>
        <v>53390</v>
      </c>
      <c r="I11" s="17">
        <f>'Kota Sukabumi'!C11</f>
        <v>5229</v>
      </c>
      <c r="J11" s="17">
        <f>BOGOR!C11</f>
        <v>113490</v>
      </c>
      <c r="K11" s="17">
        <f>'Kota Bogor'!C11</f>
        <v>14828</v>
      </c>
      <c r="L11" s="17">
        <f>'Kota Depok'!C11</f>
        <v>19126</v>
      </c>
      <c r="M11" s="17">
        <f>'Kota Bekasi'!C11</f>
        <v>31077</v>
      </c>
      <c r="N11" s="17">
        <f>BEKASI!C11</f>
        <v>51647</v>
      </c>
      <c r="O11" s="17">
        <f>KARAWANG!C11</f>
        <v>47598</v>
      </c>
      <c r="P11" s="17">
        <f>PURWAKARTA!C11</f>
        <v>26375</v>
      </c>
      <c r="Q11" s="17">
        <f>SUBANG!C11</f>
        <v>70230</v>
      </c>
      <c r="R11" s="17">
        <f>SUMEDANG!C11</f>
        <v>19110</v>
      </c>
      <c r="S11" s="17">
        <f>MAJALENGKA!C11</f>
        <v>24960</v>
      </c>
      <c r="T11" s="17">
        <f>INDRAMAYU!C11</f>
        <v>35173</v>
      </c>
      <c r="U11" s="17">
        <f>CIREBON!C11</f>
        <v>61551</v>
      </c>
      <c r="V11" s="17">
        <f>'Kota Cirebon'!C11</f>
        <v>13094</v>
      </c>
      <c r="W11" s="17">
        <f>KUNINGAN!C11</f>
        <v>46273</v>
      </c>
      <c r="X11" s="17">
        <f>CIAMIS!C11</f>
        <v>29561</v>
      </c>
      <c r="Y11" s="17">
        <f>'Kota Banjar'!C11</f>
        <v>2417</v>
      </c>
      <c r="Z11" s="17">
        <f>TASIKMALAYA!C11</f>
        <v>37606</v>
      </c>
      <c r="AA11" s="17">
        <f>'Kota Tasikmalaya'!C11</f>
        <v>11461</v>
      </c>
      <c r="AB11" s="17">
        <f>GARUT!C11</f>
        <v>56620</v>
      </c>
      <c r="AC11" s="17">
        <f>SUM(C11:AB11)</f>
        <v>1035728</v>
      </c>
      <c r="AD11" s="5">
        <f>AC11/AC$23</f>
        <v>4.8876703837031348E-2</v>
      </c>
    </row>
    <row r="12" spans="2:30" x14ac:dyDescent="0.25">
      <c r="B12" s="9" t="s">
        <v>16</v>
      </c>
      <c r="C12" s="3">
        <f>'Kota Bandung'!C12</f>
        <v>42782</v>
      </c>
      <c r="D12" s="17">
        <f>Cimahi!C12</f>
        <v>13316</v>
      </c>
      <c r="E12" s="17">
        <f>BANDUNG!C12</f>
        <v>112989</v>
      </c>
      <c r="F12" s="17">
        <f>'BDG-BARAT'!C12</f>
        <v>51790</v>
      </c>
      <c r="G12" s="17">
        <f>CIANJUR!C12</f>
        <v>73755</v>
      </c>
      <c r="H12" s="17">
        <f>SUKABUMI!C12</f>
        <v>63543</v>
      </c>
      <c r="I12" s="17">
        <f>'Kota Sukabumi'!C12</f>
        <v>4311</v>
      </c>
      <c r="J12" s="17">
        <f>BOGOR!C12</f>
        <v>107879</v>
      </c>
      <c r="K12" s="17">
        <f>'Kota Bogor'!C12</f>
        <v>15489</v>
      </c>
      <c r="L12" s="17">
        <f>'Kota Depok'!C12</f>
        <v>33621</v>
      </c>
      <c r="M12" s="17">
        <f>'Kota Bekasi'!C12</f>
        <v>45276</v>
      </c>
      <c r="N12" s="17">
        <f>BEKASI!C12</f>
        <v>63757</v>
      </c>
      <c r="O12" s="17">
        <f>KARAWANG!C12</f>
        <v>70159</v>
      </c>
      <c r="P12" s="17">
        <f>PURWAKARTA!C12</f>
        <v>28467</v>
      </c>
      <c r="Q12" s="17">
        <f>SUBANG!C12</f>
        <v>63185</v>
      </c>
      <c r="R12" s="17">
        <f>SUMEDANG!C12</f>
        <v>37119</v>
      </c>
      <c r="S12" s="17">
        <f>MAJALENGKA!C12</f>
        <v>61775</v>
      </c>
      <c r="T12" s="17">
        <f>INDRAMAYU!C12</f>
        <v>96831</v>
      </c>
      <c r="U12" s="17">
        <f>CIREBON!C12</f>
        <v>137354</v>
      </c>
      <c r="V12" s="17">
        <f>'Kota Cirebon'!C12</f>
        <v>7472</v>
      </c>
      <c r="W12" s="17">
        <f>KUNINGAN!C12</f>
        <v>35450</v>
      </c>
      <c r="X12" s="17">
        <f>CIAMIS!C12</f>
        <v>63071</v>
      </c>
      <c r="Y12" s="17">
        <f>'Kota Banjar'!C12</f>
        <v>6173</v>
      </c>
      <c r="Z12" s="17">
        <f>TASIKMALAYA!C12</f>
        <v>137976</v>
      </c>
      <c r="AA12" s="17">
        <f>'Kota Tasikmalaya'!C12</f>
        <v>28166</v>
      </c>
      <c r="AB12" s="17">
        <f>GARUT!C12</f>
        <v>171028</v>
      </c>
      <c r="AC12" s="17">
        <f t="shared" ref="AC12:AC22" si="2">SUM(C12:AB12)</f>
        <v>1572734</v>
      </c>
      <c r="AD12" s="5">
        <f t="shared" ref="AD12:AD22" si="3">AC12/AC$23</f>
        <v>7.4218379663801362E-2</v>
      </c>
    </row>
    <row r="13" spans="2:30" x14ac:dyDescent="0.25">
      <c r="B13" s="9" t="s">
        <v>17</v>
      </c>
      <c r="C13" s="3">
        <f>'Kota Bandung'!C13</f>
        <v>132010</v>
      </c>
      <c r="D13" s="17">
        <f>Cimahi!C13</f>
        <v>33432</v>
      </c>
      <c r="E13" s="17">
        <f>BANDUNG!C13</f>
        <v>122721</v>
      </c>
      <c r="F13" s="17">
        <f>'BDG-BARAT'!C13</f>
        <v>66204</v>
      </c>
      <c r="G13" s="17">
        <f>CIANJUR!C13</f>
        <v>95630</v>
      </c>
      <c r="H13" s="17">
        <f>SUKABUMI!C13</f>
        <v>111851</v>
      </c>
      <c r="I13" s="17">
        <f>'Kota Sukabumi'!C13</f>
        <v>19305</v>
      </c>
      <c r="J13" s="17">
        <f>BOGOR!C13</f>
        <v>148011</v>
      </c>
      <c r="K13" s="17">
        <f>'Kota Bogor'!C13</f>
        <v>62037</v>
      </c>
      <c r="L13" s="17">
        <f>'Kota Depok'!C13</f>
        <v>105173</v>
      </c>
      <c r="M13" s="17">
        <f>'Kota Bekasi'!C13</f>
        <v>128565</v>
      </c>
      <c r="N13" s="17">
        <f>BEKASI!C13</f>
        <v>150052</v>
      </c>
      <c r="O13" s="17">
        <f>KARAWANG!C13</f>
        <v>61947</v>
      </c>
      <c r="P13" s="17">
        <f>PURWAKARTA!C13</f>
        <v>22478</v>
      </c>
      <c r="Q13" s="17">
        <f>SUBANG!C13</f>
        <v>59468</v>
      </c>
      <c r="R13" s="17">
        <f>SUMEDANG!C13</f>
        <v>49114</v>
      </c>
      <c r="S13" s="17">
        <f>MAJALENGKA!C13</f>
        <v>47869</v>
      </c>
      <c r="T13" s="17">
        <f>INDRAMAYU!C13</f>
        <v>45937</v>
      </c>
      <c r="U13" s="17">
        <f>CIREBON!C13</f>
        <v>73236</v>
      </c>
      <c r="V13" s="17">
        <f>'Kota Cirebon'!C13</f>
        <v>12677</v>
      </c>
      <c r="W13" s="17">
        <f>KUNINGAN!C13</f>
        <v>63173</v>
      </c>
      <c r="X13" s="17">
        <f>CIAMIS!C13</f>
        <v>97399</v>
      </c>
      <c r="Y13" s="17">
        <f>'Kota Banjar'!C13</f>
        <v>8166</v>
      </c>
      <c r="Z13" s="17">
        <f>TASIKMALAYA!C13</f>
        <v>70920</v>
      </c>
      <c r="AA13" s="17">
        <f>'Kota Tasikmalaya'!C13</f>
        <v>28652</v>
      </c>
      <c r="AB13" s="17">
        <f>GARUT!C13</f>
        <v>87521</v>
      </c>
      <c r="AC13" s="17">
        <f t="shared" si="2"/>
        <v>1903548</v>
      </c>
      <c r="AD13" s="5">
        <f t="shared" si="3"/>
        <v>8.982971575121397E-2</v>
      </c>
    </row>
    <row r="14" spans="2:30" x14ac:dyDescent="0.25">
      <c r="B14" s="9" t="s">
        <v>18</v>
      </c>
      <c r="C14" s="3">
        <f>'Kota Bandung'!C14</f>
        <v>284766</v>
      </c>
      <c r="D14" s="17">
        <f>Cimahi!C14</f>
        <v>44329</v>
      </c>
      <c r="E14" s="17">
        <f>BANDUNG!C14</f>
        <v>277339</v>
      </c>
      <c r="F14" s="17">
        <f>'BDG-BARAT'!C14</f>
        <v>181570</v>
      </c>
      <c r="G14" s="17">
        <f>CIANJUR!C14</f>
        <v>142251</v>
      </c>
      <c r="H14" s="17">
        <f>SUKABUMI!C14</f>
        <v>164174</v>
      </c>
      <c r="I14" s="17">
        <f>'Kota Sukabumi'!C14</f>
        <v>24837</v>
      </c>
      <c r="J14" s="17">
        <f>BOGOR!C14</f>
        <v>345307</v>
      </c>
      <c r="K14" s="17">
        <f>'Kota Bogor'!C14</f>
        <v>100925</v>
      </c>
      <c r="L14" s="17">
        <f>'Kota Depok'!C14</f>
        <v>177989</v>
      </c>
      <c r="M14" s="17">
        <f>'Kota Bekasi'!C14</f>
        <v>255138</v>
      </c>
      <c r="N14" s="17">
        <f>BEKASI!C14</f>
        <v>279759</v>
      </c>
      <c r="O14" s="17">
        <f>KARAWANG!C14</f>
        <v>248426</v>
      </c>
      <c r="P14" s="17">
        <f>PURWAKARTA!C14</f>
        <v>80473</v>
      </c>
      <c r="Q14" s="17">
        <f>SUBANG!C14</f>
        <v>152646</v>
      </c>
      <c r="R14" s="17">
        <f>SUMEDANG!C14</f>
        <v>131044</v>
      </c>
      <c r="S14" s="17">
        <f>MAJALENGKA!C14</f>
        <v>237840</v>
      </c>
      <c r="T14" s="17">
        <f>INDRAMAYU!C14</f>
        <v>159987</v>
      </c>
      <c r="U14" s="17">
        <f>CIREBON!C14</f>
        <v>220543</v>
      </c>
      <c r="V14" s="17">
        <f>'Kota Cirebon'!C14</f>
        <v>32571</v>
      </c>
      <c r="W14" s="17">
        <f>KUNINGAN!C14</f>
        <v>112365</v>
      </c>
      <c r="X14" s="17">
        <f>CIAMIS!C14</f>
        <v>182144</v>
      </c>
      <c r="Y14" s="17">
        <f>'Kota Banjar'!C14</f>
        <v>19475</v>
      </c>
      <c r="Z14" s="17">
        <f>TASIKMALAYA!C14</f>
        <v>127444</v>
      </c>
      <c r="AA14" s="17">
        <f>'Kota Tasikmalaya'!C14</f>
        <v>44914</v>
      </c>
      <c r="AB14" s="17">
        <f>GARUT!C14</f>
        <v>131155</v>
      </c>
      <c r="AC14" s="17">
        <f t="shared" si="2"/>
        <v>4159411</v>
      </c>
      <c r="AD14" s="5">
        <f t="shared" si="3"/>
        <v>0.19628541430133237</v>
      </c>
    </row>
    <row r="15" spans="2:30" x14ac:dyDescent="0.25">
      <c r="B15" s="9" t="s">
        <v>19</v>
      </c>
      <c r="C15" s="3">
        <f>'Kota Bandung'!C15</f>
        <v>122791</v>
      </c>
      <c r="D15" s="17">
        <f>Cimahi!C15</f>
        <v>27191</v>
      </c>
      <c r="E15" s="17">
        <f>BANDUNG!C15</f>
        <v>325163</v>
      </c>
      <c r="F15" s="17">
        <f>'BDG-BARAT'!C15</f>
        <v>106752</v>
      </c>
      <c r="G15" s="17">
        <f>CIANJUR!C15</f>
        <v>186036</v>
      </c>
      <c r="H15" s="17">
        <f>SUKABUMI!C15</f>
        <v>191455</v>
      </c>
      <c r="I15" s="17">
        <f>'Kota Sukabumi'!C15</f>
        <v>20376</v>
      </c>
      <c r="J15" s="17">
        <f>BOGOR!C15</f>
        <v>377588</v>
      </c>
      <c r="K15" s="17">
        <f>'Kota Bogor'!C15</f>
        <v>68706</v>
      </c>
      <c r="L15" s="17">
        <f>'Kota Depok'!C15</f>
        <v>85615</v>
      </c>
      <c r="M15" s="17">
        <f>'Kota Bekasi'!C15</f>
        <v>123898</v>
      </c>
      <c r="N15" s="17">
        <f>BEKASI!C15</f>
        <v>209572</v>
      </c>
      <c r="O15" s="17">
        <f>KARAWANG!C15</f>
        <v>211639</v>
      </c>
      <c r="P15" s="17">
        <f>PURWAKARTA!C15</f>
        <v>118700</v>
      </c>
      <c r="Q15" s="17">
        <f>SUBANG!C15</f>
        <v>145282</v>
      </c>
      <c r="R15" s="17">
        <f>SUMEDANG!C15</f>
        <v>125769</v>
      </c>
      <c r="S15" s="17">
        <f>MAJALENGKA!C15</f>
        <v>63916</v>
      </c>
      <c r="T15" s="17">
        <f>INDRAMAYU!C15</f>
        <v>299702</v>
      </c>
      <c r="U15" s="17">
        <f>CIREBON!C15</f>
        <v>127943</v>
      </c>
      <c r="V15" s="17">
        <f>'Kota Cirebon'!C15</f>
        <v>18115</v>
      </c>
      <c r="W15" s="17">
        <f>KUNINGAN!C15</f>
        <v>60195</v>
      </c>
      <c r="X15" s="17">
        <f>CIAMIS!C15</f>
        <v>125486</v>
      </c>
      <c r="Y15" s="17">
        <f>'Kota Banjar'!C15</f>
        <v>28838</v>
      </c>
      <c r="Z15" s="17">
        <f>TASIKMALAYA!C15</f>
        <v>129937</v>
      </c>
      <c r="AA15" s="17">
        <f>'Kota Tasikmalaya'!C15</f>
        <v>35535</v>
      </c>
      <c r="AB15" s="17">
        <f>GARUT!C15</f>
        <v>204429</v>
      </c>
      <c r="AC15" s="17">
        <f t="shared" si="2"/>
        <v>3540629</v>
      </c>
      <c r="AD15" s="5">
        <f t="shared" si="3"/>
        <v>0.16708467380413047</v>
      </c>
    </row>
    <row r="16" spans="2:30" x14ac:dyDescent="0.25">
      <c r="B16" s="9" t="s">
        <v>20</v>
      </c>
      <c r="C16" s="3">
        <f>'Kota Bandung'!C16</f>
        <v>186728</v>
      </c>
      <c r="D16" s="17">
        <f>Cimahi!C16</f>
        <v>34000</v>
      </c>
      <c r="E16" s="17">
        <f>BANDUNG!C16</f>
        <v>186365</v>
      </c>
      <c r="F16" s="17">
        <f>'BDG-BARAT'!C16</f>
        <v>88046</v>
      </c>
      <c r="G16" s="17">
        <f>CIANJUR!C16</f>
        <v>78241</v>
      </c>
      <c r="H16" s="17">
        <f>SUKABUMI!C16</f>
        <v>102119</v>
      </c>
      <c r="I16" s="17">
        <f>'Kota Sukabumi'!C16</f>
        <v>16446</v>
      </c>
      <c r="J16" s="17">
        <f>BOGOR!C16</f>
        <v>319846</v>
      </c>
      <c r="K16" s="17">
        <f>'Kota Bogor'!C16</f>
        <v>55406</v>
      </c>
      <c r="L16" s="17">
        <f>'Kota Depok'!C16</f>
        <v>159826</v>
      </c>
      <c r="M16" s="17">
        <f>'Kota Bekasi'!C16</f>
        <v>123300</v>
      </c>
      <c r="N16" s="17">
        <f>BEKASI!C16</f>
        <v>168318</v>
      </c>
      <c r="O16" s="17">
        <f>KARAWANG!C16</f>
        <v>156857</v>
      </c>
      <c r="P16" s="17">
        <f>PURWAKARTA!C16</f>
        <v>48636</v>
      </c>
      <c r="Q16" s="17">
        <f>SUBANG!C16</f>
        <v>68998</v>
      </c>
      <c r="R16" s="17">
        <f>SUMEDANG!C16</f>
        <v>61036</v>
      </c>
      <c r="S16" s="17">
        <f>MAJALENGKA!C16</f>
        <v>44983</v>
      </c>
      <c r="T16" s="17">
        <f>INDRAMAYU!C16</f>
        <v>67574</v>
      </c>
      <c r="U16" s="17">
        <f>CIREBON!C16</f>
        <v>129806</v>
      </c>
      <c r="V16" s="17">
        <f>'Kota Cirebon'!C16</f>
        <v>17143</v>
      </c>
      <c r="W16" s="17">
        <f>KUNINGAN!C16</f>
        <v>34403</v>
      </c>
      <c r="X16" s="17">
        <f>CIAMIS!C16</f>
        <v>46374</v>
      </c>
      <c r="Y16" s="17">
        <f>'Kota Banjar'!C16</f>
        <v>8623</v>
      </c>
      <c r="Z16" s="17">
        <f>TASIKMALAYA!C16</f>
        <v>74143</v>
      </c>
      <c r="AA16" s="17">
        <f>'Kota Tasikmalaya'!C16</f>
        <v>22601</v>
      </c>
      <c r="AB16" s="17">
        <f>GARUT!C16</f>
        <v>78944</v>
      </c>
      <c r="AC16" s="17">
        <f t="shared" si="2"/>
        <v>2378762</v>
      </c>
      <c r="AD16" s="5">
        <f t="shared" si="3"/>
        <v>0.11225538536448214</v>
      </c>
    </row>
    <row r="17" spans="2:30" x14ac:dyDescent="0.25">
      <c r="B17" s="9" t="s">
        <v>21</v>
      </c>
      <c r="C17" s="3">
        <f>'Kota Bandung'!C17</f>
        <v>91439</v>
      </c>
      <c r="D17" s="17">
        <f>Cimahi!C17</f>
        <v>23797</v>
      </c>
      <c r="E17" s="17">
        <f>BANDUNG!C17</f>
        <v>216832</v>
      </c>
      <c r="F17" s="17">
        <f>'BDG-BARAT'!C17</f>
        <v>92447</v>
      </c>
      <c r="G17" s="17">
        <f>CIANJUR!C17</f>
        <v>182014</v>
      </c>
      <c r="H17" s="17">
        <f>SUKABUMI!C17</f>
        <v>83475</v>
      </c>
      <c r="I17" s="17">
        <f>'Kota Sukabumi'!C17</f>
        <v>16424</v>
      </c>
      <c r="J17" s="17">
        <f>BOGOR!C17</f>
        <v>164422</v>
      </c>
      <c r="K17" s="17">
        <f>'Kota Bogor'!C17</f>
        <v>40672</v>
      </c>
      <c r="L17" s="17">
        <f>'Kota Depok'!C17</f>
        <v>56863</v>
      </c>
      <c r="M17" s="17">
        <f>'Kota Bekasi'!C17</f>
        <v>64399</v>
      </c>
      <c r="N17" s="17">
        <f>BEKASI!C17</f>
        <v>92398</v>
      </c>
      <c r="O17" s="17">
        <f>KARAWANG!C17</f>
        <v>88118</v>
      </c>
      <c r="P17" s="17">
        <f>PURWAKARTA!C17</f>
        <v>25779</v>
      </c>
      <c r="Q17" s="17">
        <f>SUBANG!C17</f>
        <v>90847</v>
      </c>
      <c r="R17" s="17">
        <f>SUMEDANG!C17</f>
        <v>65953</v>
      </c>
      <c r="S17" s="17">
        <f>MAJALENGKA!C17</f>
        <v>46120</v>
      </c>
      <c r="T17" s="17">
        <f>INDRAMAYU!C17</f>
        <v>38302</v>
      </c>
      <c r="U17" s="17">
        <f>CIREBON!C17</f>
        <v>69174</v>
      </c>
      <c r="V17" s="17">
        <f>'Kota Cirebon'!C17</f>
        <v>13438</v>
      </c>
      <c r="W17" s="17">
        <f>KUNINGAN!C17</f>
        <v>52852</v>
      </c>
      <c r="X17" s="17">
        <f>CIAMIS!C17</f>
        <v>73018</v>
      </c>
      <c r="Y17" s="17">
        <f>'Kota Banjar'!C17</f>
        <v>11345</v>
      </c>
      <c r="Z17" s="17">
        <f>TASIKMALAYA!C17</f>
        <v>76872</v>
      </c>
      <c r="AA17" s="17">
        <f>'Kota Tasikmalaya'!C17</f>
        <v>32642</v>
      </c>
      <c r="AB17" s="17">
        <f>GARUT!C17</f>
        <v>121372</v>
      </c>
      <c r="AC17" s="17">
        <f t="shared" si="2"/>
        <v>1931014</v>
      </c>
      <c r="AD17" s="5">
        <f t="shared" si="3"/>
        <v>9.1125854841388132E-2</v>
      </c>
    </row>
    <row r="18" spans="2:30" x14ac:dyDescent="0.25">
      <c r="B18" s="9" t="s">
        <v>22</v>
      </c>
      <c r="C18" s="3">
        <f>'Kota Bandung'!C18</f>
        <v>49149</v>
      </c>
      <c r="D18" s="17">
        <f>Cimahi!C18</f>
        <v>14241</v>
      </c>
      <c r="E18" s="17">
        <f>BANDUNG!C18</f>
        <v>94845</v>
      </c>
      <c r="F18" s="17">
        <f>'BDG-BARAT'!C18</f>
        <v>41920</v>
      </c>
      <c r="G18" s="17">
        <f>CIANJUR!C18</f>
        <v>40729</v>
      </c>
      <c r="H18" s="17">
        <f>SUKABUMI!C18</f>
        <v>152867</v>
      </c>
      <c r="I18" s="17">
        <f>'Kota Sukabumi'!C18</f>
        <v>22875</v>
      </c>
      <c r="J18" s="17">
        <f>BOGOR!C18</f>
        <v>115933</v>
      </c>
      <c r="K18" s="17">
        <f>'Kota Bogor'!C18</f>
        <v>26846</v>
      </c>
      <c r="L18" s="17">
        <f>'Kota Depok'!C18</f>
        <v>56347</v>
      </c>
      <c r="M18" s="17">
        <f>'Kota Bekasi'!C18</f>
        <v>70110</v>
      </c>
      <c r="N18" s="17">
        <f>BEKASI!C18</f>
        <v>86771</v>
      </c>
      <c r="O18" s="17">
        <f>KARAWANG!C18</f>
        <v>51090</v>
      </c>
      <c r="P18" s="17">
        <f>PURWAKARTA!C18</f>
        <v>16696</v>
      </c>
      <c r="Q18" s="17">
        <f>SUBANG!C18</f>
        <v>34703</v>
      </c>
      <c r="R18" s="17">
        <f>SUMEDANG!C18</f>
        <v>22722</v>
      </c>
      <c r="S18" s="17">
        <f>MAJALENGKA!C18</f>
        <v>33258</v>
      </c>
      <c r="T18" s="17">
        <f>INDRAMAYU!C18</f>
        <v>15730</v>
      </c>
      <c r="U18" s="17">
        <f>CIREBON!C18</f>
        <v>27778</v>
      </c>
      <c r="V18" s="17">
        <f>'Kota Cirebon'!C18</f>
        <v>9605</v>
      </c>
      <c r="W18" s="17">
        <f>KUNINGAN!C18</f>
        <v>48211</v>
      </c>
      <c r="X18" s="17">
        <f>CIAMIS!C18</f>
        <v>128934</v>
      </c>
      <c r="Y18" s="17">
        <f>'Kota Banjar'!C18</f>
        <v>7016</v>
      </c>
      <c r="Z18" s="17">
        <f>TASIKMALAYA!C18</f>
        <v>82831</v>
      </c>
      <c r="AA18" s="17">
        <f>'Kota Tasikmalaya'!C18</f>
        <v>39394</v>
      </c>
      <c r="AB18" s="17">
        <f>GARUT!C18</f>
        <v>100879</v>
      </c>
      <c r="AC18" s="17">
        <f t="shared" si="2"/>
        <v>1391480</v>
      </c>
      <c r="AD18" s="5">
        <f t="shared" si="3"/>
        <v>6.5664880987240257E-2</v>
      </c>
    </row>
    <row r="19" spans="2:30" x14ac:dyDescent="0.25">
      <c r="B19" s="9" t="s">
        <v>23</v>
      </c>
      <c r="C19" s="3">
        <f>'Kota Bandung'!C19</f>
        <v>57908</v>
      </c>
      <c r="D19" s="17">
        <f>Cimahi!C19</f>
        <v>32588</v>
      </c>
      <c r="E19" s="17">
        <f>BANDUNG!C19</f>
        <v>69818</v>
      </c>
      <c r="F19" s="17">
        <f>'BDG-BARAT'!C19</f>
        <v>50930</v>
      </c>
      <c r="G19" s="17">
        <f>CIANJUR!C19</f>
        <v>65758</v>
      </c>
      <c r="H19" s="17">
        <f>SUKABUMI!C19</f>
        <v>118037</v>
      </c>
      <c r="I19" s="17">
        <f>'Kota Sukabumi'!C19</f>
        <v>9180</v>
      </c>
      <c r="J19" s="17">
        <f>BOGOR!C19</f>
        <v>249578</v>
      </c>
      <c r="K19" s="17">
        <f>'Kota Bogor'!C19</f>
        <v>35197</v>
      </c>
      <c r="L19" s="17">
        <f>'Kota Depok'!C19</f>
        <v>47002</v>
      </c>
      <c r="M19" s="17">
        <f>'Kota Bekasi'!C19</f>
        <v>65756</v>
      </c>
      <c r="N19" s="17">
        <f>BEKASI!C19</f>
        <v>84240</v>
      </c>
      <c r="O19" s="17">
        <f>KARAWANG!C19</f>
        <v>46406</v>
      </c>
      <c r="P19" s="17">
        <f>PURWAKARTA!C19</f>
        <v>29562</v>
      </c>
      <c r="Q19" s="17">
        <f>SUBANG!C19</f>
        <v>28118</v>
      </c>
      <c r="R19" s="17">
        <f>SUMEDANG!C19</f>
        <v>64394</v>
      </c>
      <c r="S19" s="17">
        <f>MAJALENGKA!C19</f>
        <v>40440</v>
      </c>
      <c r="T19" s="17">
        <f>INDRAMAYU!C19</f>
        <v>28555</v>
      </c>
      <c r="U19" s="17">
        <f>CIREBON!C19</f>
        <v>30924</v>
      </c>
      <c r="V19" s="17">
        <f>'Kota Cirebon'!C19</f>
        <v>5539</v>
      </c>
      <c r="W19" s="17">
        <f>KUNINGAN!C19</f>
        <v>37284</v>
      </c>
      <c r="X19" s="17">
        <f>CIAMIS!C19</f>
        <v>86161</v>
      </c>
      <c r="Y19" s="17">
        <f>'Kota Banjar'!C19</f>
        <v>6099</v>
      </c>
      <c r="Z19" s="17">
        <f>TASIKMALAYA!C19</f>
        <v>145560</v>
      </c>
      <c r="AA19" s="17">
        <f>'Kota Tasikmalaya'!C19</f>
        <v>78602</v>
      </c>
      <c r="AB19" s="17">
        <f>GARUT!C19</f>
        <v>118168</v>
      </c>
      <c r="AC19" s="17">
        <f t="shared" si="2"/>
        <v>1631804</v>
      </c>
      <c r="AD19" s="5">
        <f t="shared" si="3"/>
        <v>7.7005932858900311E-2</v>
      </c>
    </row>
    <row r="20" spans="2:30" x14ac:dyDescent="0.25">
      <c r="B20" s="9" t="s">
        <v>24</v>
      </c>
      <c r="C20" s="3">
        <f>'Kota Bandung'!C20</f>
        <v>77857</v>
      </c>
      <c r="D20" s="17">
        <f>Cimahi!C20</f>
        <v>21681</v>
      </c>
      <c r="E20" s="17">
        <f>BANDUNG!C20</f>
        <v>91636</v>
      </c>
      <c r="F20" s="17">
        <f>'BDG-BARAT'!C20</f>
        <v>52264</v>
      </c>
      <c r="G20" s="17">
        <f>CIANJUR!C20</f>
        <v>77579</v>
      </c>
      <c r="H20" s="17">
        <f>SUKABUMI!C20</f>
        <v>68384</v>
      </c>
      <c r="I20" s="17">
        <f>'Kota Sukabumi'!C20</f>
        <v>12517</v>
      </c>
      <c r="J20" s="17">
        <f>BOGOR!C20</f>
        <v>109489</v>
      </c>
      <c r="K20" s="17">
        <f>'Kota Bogor'!C20</f>
        <v>27137</v>
      </c>
      <c r="L20" s="17">
        <f>'Kota Depok'!C20</f>
        <v>48512</v>
      </c>
      <c r="M20" s="17">
        <f>'Kota Bekasi'!C20</f>
        <v>65121</v>
      </c>
      <c r="N20" s="17">
        <f>BEKASI!C20</f>
        <v>57646</v>
      </c>
      <c r="O20" s="17">
        <f>KARAWANG!C20</f>
        <v>49953</v>
      </c>
      <c r="P20" s="17">
        <f>PURWAKARTA!C20</f>
        <v>27999</v>
      </c>
      <c r="Q20" s="17">
        <f>SUBANG!C20</f>
        <v>35192</v>
      </c>
      <c r="R20" s="17">
        <f>SUMEDANG!C20</f>
        <v>30170</v>
      </c>
      <c r="S20" s="17">
        <f>MAJALENGKA!C20</f>
        <v>24775</v>
      </c>
      <c r="T20" s="17">
        <f>INDRAMAYU!C20</f>
        <v>51407</v>
      </c>
      <c r="U20" s="17">
        <f>CIREBON!C20</f>
        <v>66789</v>
      </c>
      <c r="V20" s="17">
        <f>'Kota Cirebon'!C20</f>
        <v>10776</v>
      </c>
      <c r="W20" s="17">
        <f>KUNINGAN!C20</f>
        <v>14782</v>
      </c>
      <c r="X20" s="17">
        <f>CIAMIS!C20</f>
        <v>31337</v>
      </c>
      <c r="Y20" s="17">
        <f>'Kota Banjar'!C20</f>
        <v>3877</v>
      </c>
      <c r="Z20" s="17">
        <f>TASIKMALAYA!C20</f>
        <v>17293</v>
      </c>
      <c r="AA20" s="17">
        <f>'Kota Tasikmalaya'!C20</f>
        <v>7956</v>
      </c>
      <c r="AB20" s="17">
        <f>GARUT!C20</f>
        <v>75157</v>
      </c>
      <c r="AC20" s="17">
        <f t="shared" si="2"/>
        <v>1157286</v>
      </c>
      <c r="AD20" s="5">
        <f t="shared" si="3"/>
        <v>5.4613107955701359E-2</v>
      </c>
    </row>
    <row r="21" spans="2:30" x14ac:dyDescent="0.25">
      <c r="B21" s="9" t="s">
        <v>25</v>
      </c>
      <c r="C21" s="3">
        <f>'Kota Bandung'!C21</f>
        <v>28107</v>
      </c>
      <c r="D21" s="17">
        <f>Cimahi!C21</f>
        <v>5983</v>
      </c>
      <c r="E21" s="17">
        <f>BANDUNG!C21</f>
        <v>39152</v>
      </c>
      <c r="F21" s="17">
        <f>'BDG-BARAT'!C21</f>
        <v>19702</v>
      </c>
      <c r="G21" s="17">
        <f>CIANJUR!C21</f>
        <v>23912</v>
      </c>
      <c r="H21" s="17">
        <f>SUKABUMI!C21</f>
        <v>12141</v>
      </c>
      <c r="I21" s="17">
        <f>'Kota Sukabumi'!C21</f>
        <v>2251</v>
      </c>
      <c r="J21" s="17">
        <f>BOGOR!C21</f>
        <v>34918</v>
      </c>
      <c r="K21" s="17">
        <f>'Kota Bogor'!C21</f>
        <v>12996</v>
      </c>
      <c r="L21" s="17">
        <f>'Kota Depok'!C21</f>
        <v>8059</v>
      </c>
      <c r="M21" s="17">
        <f>'Kota Bekasi'!C21</f>
        <v>16873</v>
      </c>
      <c r="N21" s="17">
        <f>BEKASI!C21</f>
        <v>23098</v>
      </c>
      <c r="O21" s="17">
        <f>KARAWANG!C21</f>
        <v>21958</v>
      </c>
      <c r="P21" s="17">
        <f>PURWAKARTA!C21</f>
        <v>3385</v>
      </c>
      <c r="Q21" s="17">
        <f>SUBANG!C21</f>
        <v>5089</v>
      </c>
      <c r="R21" s="17">
        <f>SUMEDANG!C21</f>
        <v>9478</v>
      </c>
      <c r="S21" s="17">
        <f>MAJALENGKA!C21</f>
        <v>8966</v>
      </c>
      <c r="T21" s="17">
        <f>INDRAMAYU!C21</f>
        <v>5780</v>
      </c>
      <c r="U21" s="17">
        <f>CIREBON!C21</f>
        <v>12468</v>
      </c>
      <c r="V21" s="17">
        <f>'Kota Cirebon'!C21</f>
        <v>3108</v>
      </c>
      <c r="W21" s="17">
        <f>KUNINGAN!C21</f>
        <v>4687</v>
      </c>
      <c r="X21" s="17">
        <f>CIAMIS!C21</f>
        <v>12559</v>
      </c>
      <c r="Y21" s="17">
        <f>'Kota Banjar'!C21</f>
        <v>475</v>
      </c>
      <c r="Z21" s="17">
        <f>TASIKMALAYA!C21</f>
        <v>9886</v>
      </c>
      <c r="AA21" s="17">
        <f>'Kota Tasikmalaya'!C21</f>
        <v>11366</v>
      </c>
      <c r="AB21" s="17">
        <f>GARUT!C21</f>
        <v>32086</v>
      </c>
      <c r="AC21" s="17">
        <f t="shared" si="2"/>
        <v>368483</v>
      </c>
      <c r="AD21" s="5">
        <f t="shared" si="3"/>
        <v>1.7388961638558405E-2</v>
      </c>
    </row>
    <row r="22" spans="2:30" x14ac:dyDescent="0.25">
      <c r="B22" s="9" t="s">
        <v>26</v>
      </c>
      <c r="C22" s="3">
        <f>'Kota Bandung'!C22</f>
        <v>8074</v>
      </c>
      <c r="D22" s="17">
        <f>Cimahi!C22</f>
        <v>1570</v>
      </c>
      <c r="E22" s="17">
        <f>BANDUNG!C22</f>
        <v>6859</v>
      </c>
      <c r="F22" s="17">
        <f>'BDG-BARAT'!C22</f>
        <v>8614</v>
      </c>
      <c r="G22" s="17">
        <f>CIANJUR!C22</f>
        <v>8280</v>
      </c>
      <c r="H22" s="17">
        <f>SUKABUMI!C22</f>
        <v>6806</v>
      </c>
      <c r="I22" s="17">
        <f>'Kota Sukabumi'!C22</f>
        <v>1067</v>
      </c>
      <c r="J22" s="17">
        <f>BOGOR!C22</f>
        <v>7311</v>
      </c>
      <c r="K22" s="17">
        <f>'Kota Bogor'!C22</f>
        <v>2656</v>
      </c>
      <c r="L22" s="17">
        <f>'Kota Depok'!C22</f>
        <v>6411</v>
      </c>
      <c r="M22" s="17">
        <f>'Kota Bekasi'!C22</f>
        <v>5313</v>
      </c>
      <c r="N22" s="17">
        <f>BEKASI!C22</f>
        <v>5095</v>
      </c>
      <c r="O22" s="17">
        <f>KARAWANG!C22</f>
        <v>5972</v>
      </c>
      <c r="P22" s="17">
        <f>PURWAKARTA!C22</f>
        <v>1410</v>
      </c>
      <c r="Q22" s="17">
        <f>SUBANG!C22</f>
        <v>7619</v>
      </c>
      <c r="R22" s="17">
        <f>SUMEDANG!C22</f>
        <v>3142</v>
      </c>
      <c r="S22" s="17">
        <f>MAJALENGKA!C22</f>
        <v>4144</v>
      </c>
      <c r="T22" s="17">
        <f>INDRAMAYU!C22</f>
        <v>2019</v>
      </c>
      <c r="U22" s="17">
        <f>CIREBON!C22</f>
        <v>3496</v>
      </c>
      <c r="V22" s="17">
        <f>'Kota Cirebon'!C22</f>
        <v>1405</v>
      </c>
      <c r="W22" s="17">
        <f>KUNINGAN!C22</f>
        <v>4091</v>
      </c>
      <c r="X22" s="17">
        <f>CIAMIS!C22</f>
        <v>3048</v>
      </c>
      <c r="Y22" s="17">
        <f>'Kota Banjar'!C22</f>
        <v>207</v>
      </c>
      <c r="Z22" s="17">
        <f>TASIKMALAYA!C22</f>
        <v>3482</v>
      </c>
      <c r="AA22" s="17">
        <f>'Kota Tasikmalaya'!C22</f>
        <v>987</v>
      </c>
      <c r="AB22" s="17">
        <f>GARUT!C22</f>
        <v>10670</v>
      </c>
      <c r="AC22" s="17">
        <f t="shared" si="2"/>
        <v>119748</v>
      </c>
      <c r="AD22" s="5">
        <f t="shared" si="3"/>
        <v>5.6509889962198852E-3</v>
      </c>
    </row>
    <row r="23" spans="2:30" x14ac:dyDescent="0.25">
      <c r="B23" s="13" t="s">
        <v>27</v>
      </c>
      <c r="C23" s="14">
        <f>SUM(C11:C22)</f>
        <v>1160026</v>
      </c>
      <c r="D23" s="14">
        <f t="shared" ref="D23:AC23" si="4">SUM(D11:D22)</f>
        <v>270692</v>
      </c>
      <c r="E23" s="14">
        <f t="shared" si="4"/>
        <v>1629209</v>
      </c>
      <c r="F23" s="14">
        <f t="shared" si="4"/>
        <v>793730</v>
      </c>
      <c r="G23" s="14">
        <f t="shared" si="4"/>
        <v>1023137</v>
      </c>
      <c r="H23" s="14">
        <f t="shared" si="4"/>
        <v>1128242</v>
      </c>
      <c r="I23" s="14">
        <f t="shared" si="4"/>
        <v>154818</v>
      </c>
      <c r="J23" s="14">
        <f t="shared" si="4"/>
        <v>2093772</v>
      </c>
      <c r="K23" s="14">
        <f t="shared" si="4"/>
        <v>462895</v>
      </c>
      <c r="L23" s="14">
        <f t="shared" si="4"/>
        <v>804544</v>
      </c>
      <c r="M23" s="14">
        <f t="shared" si="4"/>
        <v>994826</v>
      </c>
      <c r="N23" s="14">
        <f t="shared" ref="N23" si="5">SUM(N11:N22)</f>
        <v>1272353</v>
      </c>
      <c r="O23" s="14">
        <f t="shared" ref="O23" si="6">SUM(O11:O22)</f>
        <v>1060123</v>
      </c>
      <c r="P23" s="14">
        <f t="shared" ref="P23" si="7">SUM(P11:P22)</f>
        <v>429960</v>
      </c>
      <c r="Q23" s="14">
        <f t="shared" ref="Q23" si="8">SUM(Q11:Q22)</f>
        <v>761377</v>
      </c>
      <c r="R23" s="14">
        <f t="shared" ref="R23" si="9">SUM(R11:R22)</f>
        <v>619051</v>
      </c>
      <c r="S23" s="14">
        <f t="shared" ref="S23" si="10">SUM(S11:S22)</f>
        <v>639046</v>
      </c>
      <c r="T23" s="14">
        <f t="shared" ref="T23" si="11">SUM(T11:T22)</f>
        <v>846997</v>
      </c>
      <c r="U23" s="14">
        <f t="shared" ref="U23" si="12">SUM(U11:U22)</f>
        <v>961062</v>
      </c>
      <c r="V23" s="14">
        <f t="shared" ref="V23" si="13">SUM(V11:V22)</f>
        <v>144943</v>
      </c>
      <c r="W23" s="14">
        <f t="shared" ref="W23" si="14">SUM(W11:W22)</f>
        <v>513766</v>
      </c>
      <c r="X23" s="14">
        <f t="shared" ref="X23" si="15">SUM(X11:X22)</f>
        <v>879092</v>
      </c>
      <c r="Y23" s="14">
        <f t="shared" ref="Y23" si="16">SUM(Y11:Y22)</f>
        <v>102711</v>
      </c>
      <c r="Z23" s="14">
        <f t="shared" ref="Z23" si="17">SUM(Z11:Z22)</f>
        <v>913950</v>
      </c>
      <c r="AA23" s="14">
        <f t="shared" ref="AA23" si="18">SUM(AA11:AA22)</f>
        <v>342276</v>
      </c>
      <c r="AB23" s="14">
        <f t="shared" ref="AB23" si="19">SUM(AB11:AB22)</f>
        <v>1188029</v>
      </c>
      <c r="AC23" s="14">
        <f t="shared" si="4"/>
        <v>21190627</v>
      </c>
      <c r="AD23" s="18">
        <f>AC23/AC25</f>
        <v>0.94610254787387271</v>
      </c>
    </row>
    <row r="24" spans="2:30" x14ac:dyDescent="0.25">
      <c r="B24" s="13" t="s">
        <v>28</v>
      </c>
      <c r="C24" s="14">
        <f>'Kota Bandung'!$C$24</f>
        <v>84630</v>
      </c>
      <c r="D24" s="14">
        <f>Cimahi!C24</f>
        <v>24337</v>
      </c>
      <c r="E24" s="14">
        <f>BANDUNG!C24</f>
        <v>166543</v>
      </c>
      <c r="F24" s="14">
        <f>'BDG-BARAT'!C24</f>
        <v>96776</v>
      </c>
      <c r="G24" s="14">
        <f>CIANJUR!C24</f>
        <v>116312</v>
      </c>
      <c r="H24" s="14">
        <f>SUKABUMI!C24</f>
        <v>132475</v>
      </c>
      <c r="I24" s="14">
        <f>'Kota Sukabumi'!C24</f>
        <v>17064</v>
      </c>
      <c r="J24" s="14">
        <f>BOGOR!C24</f>
        <v>327895</v>
      </c>
      <c r="K24" s="14">
        <f>'Kota Bogor'!C24</f>
        <v>67105</v>
      </c>
      <c r="L24" s="14">
        <f>'Kota Depok'!C24</f>
        <v>63765</v>
      </c>
      <c r="M24" s="14">
        <f>'Kota Bekasi'!C24</f>
        <v>110283</v>
      </c>
      <c r="N24" s="14">
        <f>BEKASI!C24</f>
        <v>182198</v>
      </c>
      <c r="O24" s="14">
        <f>KARAWANG!C24</f>
        <v>146136</v>
      </c>
      <c r="P24" s="14">
        <f>PURWAKARTA!C24</f>
        <v>75640</v>
      </c>
      <c r="Q24" s="14">
        <f>SUBANG!C24</f>
        <v>113505</v>
      </c>
      <c r="R24" s="14">
        <f>SUMEDANG!C24</f>
        <v>54734</v>
      </c>
      <c r="S24" s="14">
        <f>MAJALENGKA!C24</f>
        <v>90004</v>
      </c>
      <c r="T24" s="14">
        <f>INDRAMAYU!C24</f>
        <v>84571</v>
      </c>
      <c r="U24" s="14">
        <f>CIREBON!C24</f>
        <v>153853</v>
      </c>
      <c r="V24" s="14">
        <f>'Kota Cirebon'!C24</f>
        <v>27141</v>
      </c>
      <c r="W24" s="14">
        <f>KUNINGAN!C24</f>
        <v>64954</v>
      </c>
      <c r="X24" s="14">
        <f>CIAMIS!C24</f>
        <v>57377</v>
      </c>
      <c r="Y24" s="14">
        <f>'Kota Banjar'!C24</f>
        <v>8011</v>
      </c>
      <c r="Z24" s="14">
        <f>TASIKMALAYA!C24</f>
        <v>73895</v>
      </c>
      <c r="AA24" s="14">
        <f>'Kota Tasikmalaya'!C24</f>
        <v>52604</v>
      </c>
      <c r="AB24" s="14">
        <f>GARUT!C24</f>
        <v>130483</v>
      </c>
      <c r="AC24" s="14">
        <f>SUM(C24:M24)</f>
        <v>1207185</v>
      </c>
      <c r="AD24" s="18">
        <f>AC24/AC25</f>
        <v>5.3897452126127322E-2</v>
      </c>
    </row>
    <row r="25" spans="2:30" x14ac:dyDescent="0.25">
      <c r="B25" s="13" t="s">
        <v>29</v>
      </c>
      <c r="C25" s="14">
        <f>C23+C24</f>
        <v>1244656</v>
      </c>
      <c r="D25" s="14">
        <f t="shared" ref="D25:AC25" si="20">D23+D24</f>
        <v>295029</v>
      </c>
      <c r="E25" s="14">
        <f t="shared" si="20"/>
        <v>1795752</v>
      </c>
      <c r="F25" s="14">
        <f t="shared" si="20"/>
        <v>890506</v>
      </c>
      <c r="G25" s="14">
        <f t="shared" si="20"/>
        <v>1139449</v>
      </c>
      <c r="H25" s="14">
        <f t="shared" si="20"/>
        <v>1260717</v>
      </c>
      <c r="I25" s="14">
        <f t="shared" si="20"/>
        <v>171882</v>
      </c>
      <c r="J25" s="14">
        <f t="shared" si="20"/>
        <v>2421667</v>
      </c>
      <c r="K25" s="14">
        <f t="shared" si="20"/>
        <v>530000</v>
      </c>
      <c r="L25" s="14">
        <f t="shared" si="20"/>
        <v>868309</v>
      </c>
      <c r="M25" s="14">
        <f t="shared" si="20"/>
        <v>1105109</v>
      </c>
      <c r="N25" s="14">
        <f t="shared" ref="N25" si="21">N23+N24</f>
        <v>1454551</v>
      </c>
      <c r="O25" s="14">
        <f t="shared" ref="O25" si="22">O23+O24</f>
        <v>1206259</v>
      </c>
      <c r="P25" s="14">
        <f t="shared" ref="P25" si="23">P23+P24</f>
        <v>505600</v>
      </c>
      <c r="Q25" s="14">
        <f t="shared" ref="Q25" si="24">Q23+Q24</f>
        <v>874882</v>
      </c>
      <c r="R25" s="14">
        <f t="shared" ref="R25" si="25">R23+R24</f>
        <v>673785</v>
      </c>
      <c r="S25" s="14">
        <f t="shared" ref="S25" si="26">S23+S24</f>
        <v>729050</v>
      </c>
      <c r="T25" s="14">
        <f t="shared" ref="T25" si="27">T23+T24</f>
        <v>931568</v>
      </c>
      <c r="U25" s="14">
        <f t="shared" ref="U25" si="28">U23+U24</f>
        <v>1114915</v>
      </c>
      <c r="V25" s="14">
        <f t="shared" ref="V25" si="29">V23+V24</f>
        <v>172084</v>
      </c>
      <c r="W25" s="14">
        <f t="shared" ref="W25" si="30">W23+W24</f>
        <v>578720</v>
      </c>
      <c r="X25" s="14">
        <f t="shared" ref="X25" si="31">X23+X24</f>
        <v>936469</v>
      </c>
      <c r="Y25" s="14">
        <f t="shared" ref="Y25" si="32">Y23+Y24</f>
        <v>110722</v>
      </c>
      <c r="Z25" s="14">
        <f t="shared" ref="Z25" si="33">Z23+Z24</f>
        <v>987845</v>
      </c>
      <c r="AA25" s="14">
        <f t="shared" ref="AA25" si="34">AA23+AA24</f>
        <v>394880</v>
      </c>
      <c r="AB25" s="14">
        <f t="shared" ref="AB25" si="35">AB23+AB24</f>
        <v>1318512</v>
      </c>
      <c r="AC25" s="14">
        <f t="shared" si="20"/>
        <v>22397812</v>
      </c>
      <c r="AD25" s="16">
        <v>1</v>
      </c>
    </row>
  </sheetData>
  <pageMargins left="0.7" right="0.7" top="0.75" bottom="0.75" header="0.3" footer="0.3"/>
  <pageSetup orientation="portrait" horizontalDpi="360" verticalDpi="36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N26"/>
  <sheetViews>
    <sheetView topLeftCell="B1" zoomScaleNormal="100" workbookViewId="0">
      <selection activeCell="F26" sqref="F26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5" width="13.42578125" bestFit="1" customWidth="1"/>
    <col min="6" max="7" width="9.42578125" bestFit="1" customWidth="1"/>
    <col min="8" max="8" width="10.5703125" bestFit="1" customWidth="1"/>
    <col min="9" max="9" width="13.42578125" bestFit="1" customWidth="1"/>
    <col min="10" max="10" width="9.28515625" bestFit="1" customWidth="1"/>
    <col min="13" max="13" width="13.42578125" bestFit="1" customWidth="1"/>
    <col min="14" max="14" width="9.28515625" bestFit="1" customWidth="1"/>
  </cols>
  <sheetData>
    <row r="2" spans="2:14" x14ac:dyDescent="0.25">
      <c r="C2" s="7" t="s">
        <v>85</v>
      </c>
    </row>
    <row r="3" spans="2:14" hidden="1" x14ac:dyDescent="0.25"/>
    <row r="4" spans="2:14" hidden="1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hidden="1" x14ac:dyDescent="0.25">
      <c r="C5" s="2" t="s">
        <v>8</v>
      </c>
      <c r="D5" s="3">
        <f>'REKAP-JABAR'!D5</f>
        <v>8138103</v>
      </c>
      <c r="E5" s="3">
        <f>'REKAP-JABAR'!E5</f>
        <v>5536116</v>
      </c>
      <c r="F5" s="3">
        <f>'REKAP-JABAR'!F5</f>
        <v>22600</v>
      </c>
      <c r="G5" s="3">
        <f>'REKAP-JABAR'!G5</f>
        <v>16215</v>
      </c>
      <c r="H5" s="3">
        <f>'REKAP-JABAR'!H5</f>
        <v>114452</v>
      </c>
      <c r="I5" s="3">
        <f>SUM(E5:H5)</f>
        <v>5689383</v>
      </c>
      <c r="J5" s="5">
        <f>E5/D5</f>
        <v>0.68027106562794792</v>
      </c>
      <c r="L5" s="1" t="s">
        <v>11</v>
      </c>
      <c r="M5" s="3">
        <f>'REKAP-JABAR'!M5</f>
        <v>10515891</v>
      </c>
      <c r="N5" s="5">
        <f>M5/M7</f>
        <v>0.89702489346652703</v>
      </c>
    </row>
    <row r="6" spans="2:14" hidden="1" x14ac:dyDescent="0.25">
      <c r="C6" s="2" t="s">
        <v>9</v>
      </c>
      <c r="D6" s="3">
        <f>'REKAP-JABAR'!D6</f>
        <v>7947900</v>
      </c>
      <c r="E6" s="3">
        <f>'REKAP-JABAR'!E6</f>
        <v>6658065</v>
      </c>
      <c r="F6" s="3">
        <f>'REKAP-JABAR'!F6</f>
        <v>17370</v>
      </c>
      <c r="G6" s="3">
        <f>'REKAP-JABAR'!G6</f>
        <v>14201</v>
      </c>
      <c r="H6" s="3">
        <f>'REKAP-JABAR'!H6</f>
        <v>348610</v>
      </c>
      <c r="I6" s="3">
        <f>SUM(E6:H6)</f>
        <v>7038246</v>
      </c>
      <c r="J6" s="5">
        <f t="shared" ref="J6:J7" si="0">E6/D6</f>
        <v>0.83771373570377083</v>
      </c>
      <c r="L6" s="1" t="s">
        <v>12</v>
      </c>
      <c r="M6" s="3">
        <f>'REKAP-JABAR'!M6</f>
        <v>1207185</v>
      </c>
      <c r="N6" s="5">
        <f>M6/M7</f>
        <v>0.10297510653347296</v>
      </c>
    </row>
    <row r="7" spans="2:14" hidden="1" x14ac:dyDescent="0.25">
      <c r="C7" s="2" t="s">
        <v>6</v>
      </c>
      <c r="D7" s="3">
        <f>SUM(D5:D6)</f>
        <v>16086003</v>
      </c>
      <c r="E7" s="3">
        <f t="shared" ref="E7:I7" si="1">SUM(E5:E6)</f>
        <v>12194181</v>
      </c>
      <c r="F7" s="3">
        <f t="shared" si="1"/>
        <v>39970</v>
      </c>
      <c r="G7" s="3">
        <f t="shared" si="1"/>
        <v>30416</v>
      </c>
      <c r="H7" s="3">
        <f t="shared" si="1"/>
        <v>463062</v>
      </c>
      <c r="I7" s="3">
        <f t="shared" si="1"/>
        <v>12727629</v>
      </c>
      <c r="J7" s="5">
        <f t="shared" si="0"/>
        <v>0.75806158932085244</v>
      </c>
      <c r="L7" s="1" t="s">
        <v>6</v>
      </c>
      <c r="M7" s="3">
        <f>SUM(M5:M6)</f>
        <v>11723076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f>'REKAP-JABAR'!AC11</f>
        <v>1035728</v>
      </c>
      <c r="D11" s="10">
        <f>C11/C$23</f>
        <v>4.8876703837031348E-2</v>
      </c>
    </row>
    <row r="12" spans="2:14" x14ac:dyDescent="0.25">
      <c r="B12" s="9" t="s">
        <v>16</v>
      </c>
      <c r="C12" s="3">
        <f>'REKAP-JABAR'!AC12</f>
        <v>1572734</v>
      </c>
      <c r="D12" s="10">
        <f t="shared" ref="D12:D22" si="2">C12/C$23</f>
        <v>7.4218379663801362E-2</v>
      </c>
    </row>
    <row r="13" spans="2:14" x14ac:dyDescent="0.25">
      <c r="B13" s="9" t="s">
        <v>17</v>
      </c>
      <c r="C13" s="3">
        <f>'REKAP-JABAR'!AC13</f>
        <v>1903548</v>
      </c>
      <c r="D13" s="10">
        <f t="shared" si="2"/>
        <v>8.982971575121397E-2</v>
      </c>
    </row>
    <row r="14" spans="2:14" x14ac:dyDescent="0.25">
      <c r="B14" s="9" t="s">
        <v>18</v>
      </c>
      <c r="C14" s="3">
        <f>'REKAP-JABAR'!AC14</f>
        <v>4159411</v>
      </c>
      <c r="D14" s="10">
        <f t="shared" si="2"/>
        <v>0.19628541430133237</v>
      </c>
    </row>
    <row r="15" spans="2:14" x14ac:dyDescent="0.25">
      <c r="B15" s="9" t="s">
        <v>19</v>
      </c>
      <c r="C15" s="3">
        <f>'REKAP-JABAR'!AC15</f>
        <v>3540629</v>
      </c>
      <c r="D15" s="10">
        <f t="shared" si="2"/>
        <v>0.16708467380413047</v>
      </c>
    </row>
    <row r="16" spans="2:14" x14ac:dyDescent="0.25">
      <c r="B16" s="9" t="s">
        <v>20</v>
      </c>
      <c r="C16" s="3">
        <f>'REKAP-JABAR'!AC16</f>
        <v>2378762</v>
      </c>
      <c r="D16" s="10">
        <f t="shared" si="2"/>
        <v>0.11225538536448214</v>
      </c>
    </row>
    <row r="17" spans="2:4" x14ac:dyDescent="0.25">
      <c r="B17" s="9" t="s">
        <v>21</v>
      </c>
      <c r="C17" s="3">
        <f>'REKAP-JABAR'!AC17</f>
        <v>1931014</v>
      </c>
      <c r="D17" s="10">
        <f t="shared" si="2"/>
        <v>9.1125854841388132E-2</v>
      </c>
    </row>
    <row r="18" spans="2:4" x14ac:dyDescent="0.25">
      <c r="B18" s="9" t="s">
        <v>22</v>
      </c>
      <c r="C18" s="3">
        <f>'REKAP-JABAR'!AC18</f>
        <v>1391480</v>
      </c>
      <c r="D18" s="10">
        <f t="shared" si="2"/>
        <v>6.5664880987240257E-2</v>
      </c>
    </row>
    <row r="19" spans="2:4" x14ac:dyDescent="0.25">
      <c r="B19" s="9" t="s">
        <v>23</v>
      </c>
      <c r="C19" s="3">
        <f>'REKAP-JABAR'!AC19</f>
        <v>1631804</v>
      </c>
      <c r="D19" s="10">
        <f t="shared" si="2"/>
        <v>7.7005932858900311E-2</v>
      </c>
    </row>
    <row r="20" spans="2:4" x14ac:dyDescent="0.25">
      <c r="B20" s="9" t="s">
        <v>24</v>
      </c>
      <c r="C20" s="3">
        <f>'REKAP-JABAR'!AC20</f>
        <v>1157286</v>
      </c>
      <c r="D20" s="10">
        <f t="shared" si="2"/>
        <v>5.4613107955701359E-2</v>
      </c>
    </row>
    <row r="21" spans="2:4" x14ac:dyDescent="0.25">
      <c r="B21" s="9" t="s">
        <v>25</v>
      </c>
      <c r="C21" s="3">
        <f>'REKAP-JABAR'!AC21</f>
        <v>368483</v>
      </c>
      <c r="D21" s="10">
        <f t="shared" si="2"/>
        <v>1.7388961638558405E-2</v>
      </c>
    </row>
    <row r="22" spans="2:4" x14ac:dyDescent="0.25">
      <c r="B22" s="9" t="s">
        <v>26</v>
      </c>
      <c r="C22" s="3">
        <f>'REKAP-JABAR'!AC22</f>
        <v>119748</v>
      </c>
      <c r="D22" s="10">
        <f t="shared" si="2"/>
        <v>5.6509889962198852E-3</v>
      </c>
    </row>
    <row r="23" spans="2:4" x14ac:dyDescent="0.25">
      <c r="B23" s="13" t="s">
        <v>27</v>
      </c>
      <c r="C23" s="14">
        <f>SUM(C11:C22)</f>
        <v>21190627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21190627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D9:H9"/>
  <sheetViews>
    <sheetView workbookViewId="0">
      <selection activeCell="I11" sqref="I11"/>
    </sheetView>
  </sheetViews>
  <sheetFormatPr defaultRowHeight="15" x14ac:dyDescent="0.25"/>
  <sheetData>
    <row r="9" spans="4:8" x14ac:dyDescent="0.25">
      <c r="D9" s="7"/>
      <c r="E9" s="7"/>
      <c r="F9" s="7"/>
      <c r="G9" s="7"/>
      <c r="H9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26"/>
  <sheetViews>
    <sheetView topLeftCell="A4" workbookViewId="0">
      <selection activeCell="M7" sqref="M7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0.5703125" bestFit="1" customWidth="1"/>
    <col min="5" max="5" width="11.28515625" customWidth="1"/>
    <col min="9" max="9" width="10.42578125" customWidth="1"/>
    <col min="13" max="13" width="10.5703125" bestFit="1" customWidth="1"/>
  </cols>
  <sheetData>
    <row r="2" spans="2:14" x14ac:dyDescent="0.25">
      <c r="C2" s="7" t="s">
        <v>33</v>
      </c>
      <c r="D2" t="s">
        <v>36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1228765</v>
      </c>
      <c r="E5" s="3">
        <v>855921</v>
      </c>
      <c r="F5" s="3">
        <v>2007</v>
      </c>
      <c r="G5" s="3">
        <v>2472</v>
      </c>
      <c r="H5" s="3">
        <v>16488</v>
      </c>
      <c r="I5" s="3">
        <f>SUM(E5:H5)</f>
        <v>876888</v>
      </c>
      <c r="J5" s="5">
        <f>E5/D5</f>
        <v>0.69657013342665197</v>
      </c>
      <c r="L5" s="1" t="s">
        <v>11</v>
      </c>
      <c r="M5" s="3">
        <f>C23</f>
        <v>1629209</v>
      </c>
      <c r="N5" s="5">
        <f>M5/M7</f>
        <v>0.90725723819324722</v>
      </c>
    </row>
    <row r="6" spans="2:14" x14ac:dyDescent="0.25">
      <c r="C6" s="2" t="s">
        <v>9</v>
      </c>
      <c r="D6" s="3">
        <v>1195149</v>
      </c>
      <c r="E6" s="3">
        <v>896087</v>
      </c>
      <c r="F6" s="3">
        <v>1385</v>
      </c>
      <c r="G6" s="3">
        <v>244</v>
      </c>
      <c r="H6" s="3">
        <v>18948</v>
      </c>
      <c r="I6" s="3">
        <f>SUM(E6:H6)</f>
        <v>916664</v>
      </c>
      <c r="J6" s="5">
        <f t="shared" ref="J6:J7" si="0">E6/D6</f>
        <v>0.74977011234582469</v>
      </c>
      <c r="L6" s="1" t="s">
        <v>12</v>
      </c>
      <c r="M6" s="3">
        <f>C24</f>
        <v>166543</v>
      </c>
      <c r="N6" s="5">
        <f>M6/M7</f>
        <v>9.2742761806752824E-2</v>
      </c>
    </row>
    <row r="7" spans="2:14" x14ac:dyDescent="0.25">
      <c r="C7" s="2" t="s">
        <v>6</v>
      </c>
      <c r="D7" s="3">
        <f>SUM(D5:D6)</f>
        <v>2423914</v>
      </c>
      <c r="E7" s="3">
        <f t="shared" ref="E7:I7" si="1">SUM(E5:E6)</f>
        <v>1752008</v>
      </c>
      <c r="F7" s="3">
        <f t="shared" si="1"/>
        <v>3392</v>
      </c>
      <c r="G7" s="3">
        <f t="shared" si="1"/>
        <v>2716</v>
      </c>
      <c r="H7" s="3">
        <f t="shared" si="1"/>
        <v>35436</v>
      </c>
      <c r="I7" s="3">
        <f t="shared" si="1"/>
        <v>1793552</v>
      </c>
      <c r="J7" s="5">
        <f t="shared" si="0"/>
        <v>0.72280122149548209</v>
      </c>
      <c r="L7" s="1" t="s">
        <v>6</v>
      </c>
      <c r="M7" s="3">
        <f>SUM(M5:M6)</f>
        <v>1795752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85490</v>
      </c>
      <c r="D11" s="10">
        <f>C11/C$23</f>
        <v>5.2473316805885559E-2</v>
      </c>
    </row>
    <row r="12" spans="2:14" x14ac:dyDescent="0.25">
      <c r="B12" s="9" t="s">
        <v>16</v>
      </c>
      <c r="C12" s="3">
        <v>112989</v>
      </c>
      <c r="D12" s="10">
        <f t="shared" ref="D12:D22" si="2">C12/C$23</f>
        <v>6.9352059803254221E-2</v>
      </c>
    </row>
    <row r="13" spans="2:14" x14ac:dyDescent="0.25">
      <c r="B13" s="9" t="s">
        <v>17</v>
      </c>
      <c r="C13" s="3">
        <v>122721</v>
      </c>
      <c r="D13" s="10">
        <f t="shared" si="2"/>
        <v>7.5325510723301917E-2</v>
      </c>
    </row>
    <row r="14" spans="2:14" x14ac:dyDescent="0.25">
      <c r="B14" s="9" t="s">
        <v>18</v>
      </c>
      <c r="C14" s="3">
        <v>277339</v>
      </c>
      <c r="D14" s="10">
        <f t="shared" si="2"/>
        <v>0.1702292339411334</v>
      </c>
    </row>
    <row r="15" spans="2:14" x14ac:dyDescent="0.25">
      <c r="B15" s="9" t="s">
        <v>19</v>
      </c>
      <c r="C15" s="3">
        <v>325163</v>
      </c>
      <c r="D15" s="10">
        <f t="shared" si="2"/>
        <v>0.19958335609489022</v>
      </c>
    </row>
    <row r="16" spans="2:14" x14ac:dyDescent="0.25">
      <c r="B16" s="9" t="s">
        <v>20</v>
      </c>
      <c r="C16" s="3">
        <v>186365</v>
      </c>
      <c r="D16" s="10">
        <f t="shared" si="2"/>
        <v>0.1143898664934947</v>
      </c>
    </row>
    <row r="17" spans="2:4" x14ac:dyDescent="0.25">
      <c r="B17" s="9" t="s">
        <v>21</v>
      </c>
      <c r="C17" s="3">
        <v>216832</v>
      </c>
      <c r="D17" s="10">
        <f t="shared" si="2"/>
        <v>0.13309035243483186</v>
      </c>
    </row>
    <row r="18" spans="2:4" x14ac:dyDescent="0.25">
      <c r="B18" s="9" t="s">
        <v>22</v>
      </c>
      <c r="C18" s="3">
        <v>94845</v>
      </c>
      <c r="D18" s="10">
        <f t="shared" si="2"/>
        <v>5.821536708918254E-2</v>
      </c>
    </row>
    <row r="19" spans="2:4" x14ac:dyDescent="0.25">
      <c r="B19" s="9" t="s">
        <v>23</v>
      </c>
      <c r="C19" s="3">
        <v>69818</v>
      </c>
      <c r="D19" s="10">
        <f t="shared" si="2"/>
        <v>4.285392481873105E-2</v>
      </c>
    </row>
    <row r="20" spans="2:4" x14ac:dyDescent="0.25">
      <c r="B20" s="9" t="s">
        <v>24</v>
      </c>
      <c r="C20" s="3">
        <v>91636</v>
      </c>
      <c r="D20" s="10">
        <f t="shared" si="2"/>
        <v>5.6245699600235455E-2</v>
      </c>
    </row>
    <row r="21" spans="2:4" x14ac:dyDescent="0.25">
      <c r="B21" s="9" t="s">
        <v>25</v>
      </c>
      <c r="C21" s="3">
        <v>39152</v>
      </c>
      <c r="D21" s="10">
        <f t="shared" si="2"/>
        <v>2.4031293713697874E-2</v>
      </c>
    </row>
    <row r="22" spans="2:4" x14ac:dyDescent="0.25">
      <c r="B22" s="9" t="s">
        <v>26</v>
      </c>
      <c r="C22" s="3">
        <v>6859</v>
      </c>
      <c r="D22" s="10">
        <f t="shared" si="2"/>
        <v>4.2100184813612003E-3</v>
      </c>
    </row>
    <row r="23" spans="2:4" x14ac:dyDescent="0.25">
      <c r="B23" s="13" t="s">
        <v>27</v>
      </c>
      <c r="C23" s="14">
        <f>SUM(C11:C22)</f>
        <v>1629209</v>
      </c>
      <c r="D23" s="15">
        <f>C23/C25</f>
        <v>0.90725723819324722</v>
      </c>
    </row>
    <row r="24" spans="2:4" x14ac:dyDescent="0.25">
      <c r="B24" s="13" t="s">
        <v>28</v>
      </c>
      <c r="C24" s="14">
        <v>166543</v>
      </c>
      <c r="D24" s="15">
        <f>C24/C25</f>
        <v>9.2742761806752824E-2</v>
      </c>
    </row>
    <row r="25" spans="2:4" x14ac:dyDescent="0.25">
      <c r="B25" s="13" t="s">
        <v>29</v>
      </c>
      <c r="C25" s="14">
        <f>C23+C24</f>
        <v>1795752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26"/>
  <sheetViews>
    <sheetView workbookViewId="0">
      <selection activeCell="O13" sqref="O1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0.28515625" customWidth="1"/>
    <col min="13" max="13" width="10.140625" bestFit="1" customWidth="1"/>
  </cols>
  <sheetData>
    <row r="2" spans="2:14" x14ac:dyDescent="0.25">
      <c r="C2" s="7" t="s">
        <v>33</v>
      </c>
      <c r="D2" t="s">
        <v>37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578831</v>
      </c>
      <c r="E5" s="3">
        <v>426668</v>
      </c>
      <c r="F5" s="3">
        <v>1062</v>
      </c>
      <c r="G5" s="3">
        <v>1076</v>
      </c>
      <c r="H5" s="3">
        <v>3437</v>
      </c>
      <c r="I5" s="3">
        <f>SUM(E5:H5)</f>
        <v>432243</v>
      </c>
      <c r="J5" s="5">
        <f>E5/D5</f>
        <v>0.73712016115239165</v>
      </c>
      <c r="L5" s="1" t="s">
        <v>11</v>
      </c>
      <c r="M5" s="3">
        <f>C23</f>
        <v>793730</v>
      </c>
      <c r="N5" s="5">
        <f>M5/M7</f>
        <v>0.89132470752583359</v>
      </c>
    </row>
    <row r="6" spans="2:14" x14ac:dyDescent="0.25">
      <c r="C6" s="2" t="s">
        <v>9</v>
      </c>
      <c r="D6" s="3">
        <v>569093</v>
      </c>
      <c r="E6" s="3">
        <v>451716</v>
      </c>
      <c r="F6" s="3">
        <v>545</v>
      </c>
      <c r="G6" s="3">
        <v>1076</v>
      </c>
      <c r="H6" s="3">
        <v>4871</v>
      </c>
      <c r="I6" s="3">
        <f>SUM(E6:H6)</f>
        <v>458208</v>
      </c>
      <c r="J6" s="5">
        <f t="shared" ref="J6:J7" si="0">E6/D6</f>
        <v>0.79374724342067116</v>
      </c>
      <c r="L6" s="1" t="s">
        <v>12</v>
      </c>
      <c r="M6" s="3">
        <f>C24</f>
        <v>96776</v>
      </c>
      <c r="N6" s="5">
        <f>M6/M7</f>
        <v>0.10867529247416638</v>
      </c>
    </row>
    <row r="7" spans="2:14" x14ac:dyDescent="0.25">
      <c r="C7" s="2" t="s">
        <v>6</v>
      </c>
      <c r="D7" s="3">
        <f>SUM(D5:D6)</f>
        <v>1147924</v>
      </c>
      <c r="E7" s="3">
        <f t="shared" ref="E7:I7" si="1">SUM(E5:E6)</f>
        <v>878384</v>
      </c>
      <c r="F7" s="3">
        <f t="shared" si="1"/>
        <v>1607</v>
      </c>
      <c r="G7" s="3">
        <f t="shared" si="1"/>
        <v>2152</v>
      </c>
      <c r="H7" s="3">
        <f t="shared" si="1"/>
        <v>8308</v>
      </c>
      <c r="I7" s="3">
        <f t="shared" si="1"/>
        <v>890451</v>
      </c>
      <c r="J7" s="5">
        <f t="shared" si="0"/>
        <v>0.76519351455322826</v>
      </c>
      <c r="L7" s="1" t="s">
        <v>6</v>
      </c>
      <c r="M7" s="3">
        <f>SUM(M5:M6)</f>
        <v>890506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33491</v>
      </c>
      <c r="D11" s="10">
        <f>C11/C$23</f>
        <v>4.2194448993990399E-2</v>
      </c>
    </row>
    <row r="12" spans="2:14" x14ac:dyDescent="0.25">
      <c r="B12" s="9" t="s">
        <v>16</v>
      </c>
      <c r="C12" s="3">
        <v>51790</v>
      </c>
      <c r="D12" s="10">
        <f t="shared" ref="D12:D22" si="2">C12/C$23</f>
        <v>6.5248888160961541E-2</v>
      </c>
    </row>
    <row r="13" spans="2:14" x14ac:dyDescent="0.25">
      <c r="B13" s="9" t="s">
        <v>17</v>
      </c>
      <c r="C13" s="3">
        <v>66204</v>
      </c>
      <c r="D13" s="10">
        <f t="shared" si="2"/>
        <v>8.340871581016214E-2</v>
      </c>
    </row>
    <row r="14" spans="2:14" x14ac:dyDescent="0.25">
      <c r="B14" s="9" t="s">
        <v>18</v>
      </c>
      <c r="C14" s="3">
        <v>181570</v>
      </c>
      <c r="D14" s="10">
        <f t="shared" si="2"/>
        <v>0.22875537021405265</v>
      </c>
    </row>
    <row r="15" spans="2:14" x14ac:dyDescent="0.25">
      <c r="B15" s="9" t="s">
        <v>19</v>
      </c>
      <c r="C15" s="3">
        <v>106752</v>
      </c>
      <c r="D15" s="10">
        <f t="shared" si="2"/>
        <v>0.1344940974890706</v>
      </c>
    </row>
    <row r="16" spans="2:14" x14ac:dyDescent="0.25">
      <c r="B16" s="9" t="s">
        <v>20</v>
      </c>
      <c r="C16" s="3">
        <v>88046</v>
      </c>
      <c r="D16" s="10">
        <f t="shared" si="2"/>
        <v>0.11092688949642826</v>
      </c>
    </row>
    <row r="17" spans="2:4" x14ac:dyDescent="0.25">
      <c r="B17" s="9" t="s">
        <v>21</v>
      </c>
      <c r="C17" s="3">
        <v>92447</v>
      </c>
      <c r="D17" s="10">
        <f t="shared" si="2"/>
        <v>0.11647159613470576</v>
      </c>
    </row>
    <row r="18" spans="2:4" x14ac:dyDescent="0.25">
      <c r="B18" s="9" t="s">
        <v>22</v>
      </c>
      <c r="C18" s="3">
        <v>41920</v>
      </c>
      <c r="D18" s="10">
        <f t="shared" si="2"/>
        <v>5.2813929169868844E-2</v>
      </c>
    </row>
    <row r="19" spans="2:4" x14ac:dyDescent="0.25">
      <c r="B19" s="9" t="s">
        <v>23</v>
      </c>
      <c r="C19" s="3">
        <v>50930</v>
      </c>
      <c r="D19" s="10">
        <f t="shared" si="2"/>
        <v>6.4165396293449917E-2</v>
      </c>
    </row>
    <row r="20" spans="2:4" x14ac:dyDescent="0.25">
      <c r="B20" s="9" t="s">
        <v>24</v>
      </c>
      <c r="C20" s="3">
        <v>52264</v>
      </c>
      <c r="D20" s="10">
        <f t="shared" si="2"/>
        <v>6.5846068562357474E-2</v>
      </c>
    </row>
    <row r="21" spans="2:4" x14ac:dyDescent="0.25">
      <c r="B21" s="9" t="s">
        <v>25</v>
      </c>
      <c r="C21" s="3">
        <v>19702</v>
      </c>
      <c r="D21" s="10">
        <f t="shared" si="2"/>
        <v>2.4822042760132539E-2</v>
      </c>
    </row>
    <row r="22" spans="2:4" x14ac:dyDescent="0.25">
      <c r="B22" s="9" t="s">
        <v>26</v>
      </c>
      <c r="C22" s="3">
        <v>8614</v>
      </c>
      <c r="D22" s="10">
        <f t="shared" si="2"/>
        <v>1.0852556914819901E-2</v>
      </c>
    </row>
    <row r="23" spans="2:4" x14ac:dyDescent="0.25">
      <c r="B23" s="13" t="s">
        <v>27</v>
      </c>
      <c r="C23" s="14">
        <f>SUM(C11:C22)</f>
        <v>793730</v>
      </c>
      <c r="D23" s="15">
        <f>C23/C25</f>
        <v>0.89132470752583359</v>
      </c>
    </row>
    <row r="24" spans="2:4" x14ac:dyDescent="0.25">
      <c r="B24" s="13" t="s">
        <v>28</v>
      </c>
      <c r="C24" s="14">
        <v>96776</v>
      </c>
      <c r="D24" s="15">
        <f>C24/C25</f>
        <v>0.10867529247416638</v>
      </c>
    </row>
    <row r="25" spans="2:4" x14ac:dyDescent="0.25">
      <c r="B25" s="13" t="s">
        <v>29</v>
      </c>
      <c r="C25" s="14">
        <f>C23+C24</f>
        <v>890506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26"/>
  <sheetViews>
    <sheetView workbookViewId="0">
      <selection activeCell="M7" sqref="M7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0.85546875" customWidth="1"/>
    <col min="5" max="5" width="11.28515625" customWidth="1"/>
    <col min="9" max="9" width="11" customWidth="1"/>
    <col min="13" max="13" width="10.5703125" bestFit="1" customWidth="1"/>
  </cols>
  <sheetData>
    <row r="2" spans="2:14" x14ac:dyDescent="0.25">
      <c r="C2" s="7" t="s">
        <v>33</v>
      </c>
      <c r="D2" t="s">
        <v>38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839639</v>
      </c>
      <c r="E5" s="3">
        <v>543871</v>
      </c>
      <c r="F5" s="3">
        <v>1183</v>
      </c>
      <c r="G5" s="3">
        <v>1519</v>
      </c>
      <c r="H5" s="3">
        <v>6032</v>
      </c>
      <c r="I5" s="3">
        <f>SUM(E5:H5)</f>
        <v>552605</v>
      </c>
      <c r="J5" s="5">
        <f>E5/D5</f>
        <v>0.64774385182203309</v>
      </c>
      <c r="L5" s="1" t="s">
        <v>11</v>
      </c>
      <c r="M5" s="3">
        <f>C23</f>
        <v>1023137</v>
      </c>
      <c r="N5" s="5">
        <f>M5/M7</f>
        <v>0.89792259241089334</v>
      </c>
    </row>
    <row r="6" spans="2:14" x14ac:dyDescent="0.25">
      <c r="C6" s="2" t="s">
        <v>9</v>
      </c>
      <c r="D6" s="3">
        <v>800633</v>
      </c>
      <c r="E6" s="3">
        <v>577496</v>
      </c>
      <c r="F6" s="3">
        <v>612</v>
      </c>
      <c r="G6" s="3">
        <v>1850</v>
      </c>
      <c r="H6" s="3">
        <v>6881</v>
      </c>
      <c r="I6" s="3">
        <f>SUM(E6:H6)</f>
        <v>586839</v>
      </c>
      <c r="J6" s="5">
        <f t="shared" ref="J6:J7" si="0">E6/D6</f>
        <v>0.72129927195106869</v>
      </c>
      <c r="L6" s="1" t="s">
        <v>12</v>
      </c>
      <c r="M6" s="3">
        <f>C24</f>
        <v>116312</v>
      </c>
      <c r="N6" s="5">
        <f>M6/M7</f>
        <v>0.10207740758910666</v>
      </c>
    </row>
    <row r="7" spans="2:14" x14ac:dyDescent="0.25">
      <c r="C7" s="2" t="s">
        <v>6</v>
      </c>
      <c r="D7" s="3">
        <f>SUM(D5:D6)</f>
        <v>1640272</v>
      </c>
      <c r="E7" s="3">
        <f t="shared" ref="E7:I7" si="1">SUM(E5:E6)</f>
        <v>1121367</v>
      </c>
      <c r="F7" s="3">
        <f t="shared" si="1"/>
        <v>1795</v>
      </c>
      <c r="G7" s="3">
        <f t="shared" si="1"/>
        <v>3369</v>
      </c>
      <c r="H7" s="3">
        <f t="shared" si="1"/>
        <v>12913</v>
      </c>
      <c r="I7" s="3">
        <f t="shared" si="1"/>
        <v>1139444</v>
      </c>
      <c r="J7" s="5">
        <f t="shared" si="0"/>
        <v>0.68364698050079498</v>
      </c>
      <c r="L7" s="1" t="s">
        <v>6</v>
      </c>
      <c r="M7" s="3">
        <f>SUM(M5:M6)</f>
        <v>1139449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48952</v>
      </c>
      <c r="D11" s="10">
        <f>C11/C$23</f>
        <v>4.7845010003547912E-2</v>
      </c>
    </row>
    <row r="12" spans="2:14" x14ac:dyDescent="0.25">
      <c r="B12" s="9" t="s">
        <v>16</v>
      </c>
      <c r="C12" s="3">
        <v>73755</v>
      </c>
      <c r="D12" s="10">
        <f t="shared" ref="D12:D22" si="2">C12/C$23</f>
        <v>7.2087120297672752E-2</v>
      </c>
    </row>
    <row r="13" spans="2:14" x14ac:dyDescent="0.25">
      <c r="B13" s="9" t="s">
        <v>17</v>
      </c>
      <c r="C13" s="3">
        <v>95630</v>
      </c>
      <c r="D13" s="10">
        <f t="shared" si="2"/>
        <v>9.3467443753866786E-2</v>
      </c>
    </row>
    <row r="14" spans="2:14" x14ac:dyDescent="0.25">
      <c r="B14" s="9" t="s">
        <v>18</v>
      </c>
      <c r="C14" s="3">
        <v>142251</v>
      </c>
      <c r="D14" s="10">
        <f t="shared" si="2"/>
        <v>0.13903416648992267</v>
      </c>
    </row>
    <row r="15" spans="2:14" x14ac:dyDescent="0.25">
      <c r="B15" s="9" t="s">
        <v>19</v>
      </c>
      <c r="C15" s="3">
        <v>186036</v>
      </c>
      <c r="D15" s="10">
        <f t="shared" si="2"/>
        <v>0.18182902191984066</v>
      </c>
    </row>
    <row r="16" spans="2:14" x14ac:dyDescent="0.25">
      <c r="B16" s="9" t="s">
        <v>20</v>
      </c>
      <c r="C16" s="3">
        <v>78241</v>
      </c>
      <c r="D16" s="10">
        <f t="shared" si="2"/>
        <v>7.6471674858792124E-2</v>
      </c>
    </row>
    <row r="17" spans="2:4" x14ac:dyDescent="0.25">
      <c r="B17" s="9" t="s">
        <v>21</v>
      </c>
      <c r="C17" s="3">
        <v>182014</v>
      </c>
      <c r="D17" s="10">
        <f t="shared" si="2"/>
        <v>0.17789797456254636</v>
      </c>
    </row>
    <row r="18" spans="2:4" x14ac:dyDescent="0.25">
      <c r="B18" s="9" t="s">
        <v>22</v>
      </c>
      <c r="C18" s="3">
        <v>40729</v>
      </c>
      <c r="D18" s="10">
        <f t="shared" si="2"/>
        <v>3.9807963156449237E-2</v>
      </c>
    </row>
    <row r="19" spans="2:4" x14ac:dyDescent="0.25">
      <c r="B19" s="9" t="s">
        <v>23</v>
      </c>
      <c r="C19" s="3">
        <v>65758</v>
      </c>
      <c r="D19" s="10">
        <f t="shared" si="2"/>
        <v>6.427096273519578E-2</v>
      </c>
    </row>
    <row r="20" spans="2:4" x14ac:dyDescent="0.25">
      <c r="B20" s="9" t="s">
        <v>24</v>
      </c>
      <c r="C20" s="3">
        <v>77579</v>
      </c>
      <c r="D20" s="10">
        <f t="shared" si="2"/>
        <v>7.5824645184369252E-2</v>
      </c>
    </row>
    <row r="21" spans="2:4" x14ac:dyDescent="0.25">
      <c r="B21" s="9" t="s">
        <v>25</v>
      </c>
      <c r="C21" s="3">
        <v>23912</v>
      </c>
      <c r="D21" s="10">
        <f t="shared" si="2"/>
        <v>2.3371259176434827E-2</v>
      </c>
    </row>
    <row r="22" spans="2:4" x14ac:dyDescent="0.25">
      <c r="B22" s="9" t="s">
        <v>26</v>
      </c>
      <c r="C22" s="3">
        <v>8280</v>
      </c>
      <c r="D22" s="10">
        <f t="shared" si="2"/>
        <v>8.0927578613616755E-3</v>
      </c>
    </row>
    <row r="23" spans="2:4" x14ac:dyDescent="0.25">
      <c r="B23" s="13" t="s">
        <v>27</v>
      </c>
      <c r="C23" s="14">
        <f>SUM(C11:C22)</f>
        <v>1023137</v>
      </c>
      <c r="D23" s="15">
        <f>C23/C25</f>
        <v>0.89792259241089334</v>
      </c>
    </row>
    <row r="24" spans="2:4" x14ac:dyDescent="0.25">
      <c r="B24" s="13" t="s">
        <v>28</v>
      </c>
      <c r="C24" s="14">
        <v>116312</v>
      </c>
      <c r="D24" s="15">
        <f>C24/C25</f>
        <v>0.10207740758910666</v>
      </c>
    </row>
    <row r="25" spans="2:4" x14ac:dyDescent="0.25">
      <c r="B25" s="13" t="s">
        <v>29</v>
      </c>
      <c r="C25" s="14">
        <f>C23+C24</f>
        <v>1139449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26"/>
  <sheetViews>
    <sheetView topLeftCell="G4" workbookViewId="0">
      <selection activeCell="M7" sqref="M7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1.140625" customWidth="1"/>
    <col min="5" max="5" width="10.7109375" customWidth="1"/>
    <col min="9" max="9" width="11.42578125" customWidth="1"/>
    <col min="13" max="13" width="10.5703125" bestFit="1" customWidth="1"/>
  </cols>
  <sheetData>
    <row r="2" spans="2:14" x14ac:dyDescent="0.25">
      <c r="C2" s="7" t="s">
        <v>33</v>
      </c>
      <c r="D2" t="s">
        <v>39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881832</v>
      </c>
      <c r="E5" s="3">
        <v>592824</v>
      </c>
      <c r="F5" s="3">
        <v>2745</v>
      </c>
      <c r="G5" s="3">
        <v>1169</v>
      </c>
      <c r="H5" s="3">
        <v>7286</v>
      </c>
      <c r="I5" s="3">
        <f>SUM(E5:H5)</f>
        <v>604024</v>
      </c>
      <c r="J5" s="5">
        <f>E5/D5</f>
        <v>0.67226410472743103</v>
      </c>
      <c r="L5" s="1" t="s">
        <v>11</v>
      </c>
      <c r="M5" s="3">
        <f>C23</f>
        <v>1128242</v>
      </c>
      <c r="N5" s="5">
        <f>M5/M7</f>
        <v>0.89492090611929564</v>
      </c>
    </row>
    <row r="6" spans="2:14" x14ac:dyDescent="0.25">
      <c r="C6" s="2" t="s">
        <v>9</v>
      </c>
      <c r="D6" s="3">
        <v>865144</v>
      </c>
      <c r="E6" s="3">
        <v>647044</v>
      </c>
      <c r="F6" s="3">
        <v>1084</v>
      </c>
      <c r="G6" s="3">
        <v>1432</v>
      </c>
      <c r="H6" s="3">
        <v>7133</v>
      </c>
      <c r="I6" s="3">
        <f>SUM(E6:H6)</f>
        <v>656693</v>
      </c>
      <c r="J6" s="5">
        <f t="shared" ref="J6:J7" si="0">E6/D6</f>
        <v>0.74790323922953872</v>
      </c>
      <c r="L6" s="1" t="s">
        <v>12</v>
      </c>
      <c r="M6" s="3">
        <f>C24</f>
        <v>132475</v>
      </c>
      <c r="N6" s="5">
        <f>M6/M7</f>
        <v>0.1050790938807044</v>
      </c>
    </row>
    <row r="7" spans="2:14" x14ac:dyDescent="0.25">
      <c r="C7" s="2" t="s">
        <v>6</v>
      </c>
      <c r="D7" s="3">
        <f>SUM(D5:D6)</f>
        <v>1746976</v>
      </c>
      <c r="E7" s="3">
        <f t="shared" ref="E7:I7" si="1">SUM(E5:E6)</f>
        <v>1239868</v>
      </c>
      <c r="F7" s="3">
        <f t="shared" si="1"/>
        <v>3829</v>
      </c>
      <c r="G7" s="3">
        <f t="shared" si="1"/>
        <v>2601</v>
      </c>
      <c r="H7" s="3">
        <f t="shared" si="1"/>
        <v>14419</v>
      </c>
      <c r="I7" s="3">
        <f t="shared" si="1"/>
        <v>1260717</v>
      </c>
      <c r="J7" s="5">
        <f t="shared" si="0"/>
        <v>0.70972240030773182</v>
      </c>
      <c r="L7" s="1" t="s">
        <v>6</v>
      </c>
      <c r="M7" s="3">
        <f>SUM(M5:M6)</f>
        <v>1260717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53390</v>
      </c>
      <c r="D11" s="10">
        <f>C11/C$23</f>
        <v>4.7321407995802318E-2</v>
      </c>
    </row>
    <row r="12" spans="2:14" x14ac:dyDescent="0.25">
      <c r="B12" s="9" t="s">
        <v>16</v>
      </c>
      <c r="C12" s="3">
        <v>63543</v>
      </c>
      <c r="D12" s="10">
        <f t="shared" ref="D12:D22" si="2">C12/C$23</f>
        <v>5.6320363893561841E-2</v>
      </c>
    </row>
    <row r="13" spans="2:14" x14ac:dyDescent="0.25">
      <c r="B13" s="9" t="s">
        <v>17</v>
      </c>
      <c r="C13" s="3">
        <v>111851</v>
      </c>
      <c r="D13" s="10">
        <f t="shared" si="2"/>
        <v>9.9137419099803059E-2</v>
      </c>
    </row>
    <row r="14" spans="2:14" x14ac:dyDescent="0.25">
      <c r="B14" s="9" t="s">
        <v>18</v>
      </c>
      <c r="C14" s="3">
        <v>164174</v>
      </c>
      <c r="D14" s="10">
        <f t="shared" si="2"/>
        <v>0.14551310800342479</v>
      </c>
    </row>
    <row r="15" spans="2:14" x14ac:dyDescent="0.25">
      <c r="B15" s="9" t="s">
        <v>19</v>
      </c>
      <c r="C15" s="3">
        <v>191455</v>
      </c>
      <c r="D15" s="10">
        <f t="shared" si="2"/>
        <v>0.16969320411755634</v>
      </c>
    </row>
    <row r="16" spans="2:14" x14ac:dyDescent="0.25">
      <c r="B16" s="9" t="s">
        <v>20</v>
      </c>
      <c r="C16" s="3">
        <v>102119</v>
      </c>
      <c r="D16" s="10">
        <f t="shared" si="2"/>
        <v>9.0511610097833622E-2</v>
      </c>
    </row>
    <row r="17" spans="2:4" x14ac:dyDescent="0.25">
      <c r="B17" s="9" t="s">
        <v>21</v>
      </c>
      <c r="C17" s="3">
        <v>83475</v>
      </c>
      <c r="D17" s="10">
        <f t="shared" si="2"/>
        <v>7.3986786522749551E-2</v>
      </c>
    </row>
    <row r="18" spans="2:4" x14ac:dyDescent="0.25">
      <c r="B18" s="9" t="s">
        <v>22</v>
      </c>
      <c r="C18" s="3">
        <v>152867</v>
      </c>
      <c r="D18" s="10">
        <f t="shared" si="2"/>
        <v>0.13549132189725255</v>
      </c>
    </row>
    <row r="19" spans="2:4" x14ac:dyDescent="0.25">
      <c r="B19" s="9" t="s">
        <v>23</v>
      </c>
      <c r="C19" s="3">
        <v>118037</v>
      </c>
      <c r="D19" s="10">
        <f t="shared" si="2"/>
        <v>0.10462028536431014</v>
      </c>
    </row>
    <row r="20" spans="2:4" x14ac:dyDescent="0.25">
      <c r="B20" s="9" t="s">
        <v>24</v>
      </c>
      <c r="C20" s="3">
        <v>68384</v>
      </c>
      <c r="D20" s="10">
        <f t="shared" si="2"/>
        <v>6.0611110027813185E-2</v>
      </c>
    </row>
    <row r="21" spans="2:4" x14ac:dyDescent="0.25">
      <c r="B21" s="9" t="s">
        <v>25</v>
      </c>
      <c r="C21" s="3">
        <v>12141</v>
      </c>
      <c r="D21" s="10">
        <f t="shared" si="2"/>
        <v>1.0760989220397751E-2</v>
      </c>
    </row>
    <row r="22" spans="2:4" x14ac:dyDescent="0.25">
      <c r="B22" s="9" t="s">
        <v>26</v>
      </c>
      <c r="C22" s="3">
        <v>6806</v>
      </c>
      <c r="D22" s="10">
        <f t="shared" si="2"/>
        <v>6.0323937594948598E-3</v>
      </c>
    </row>
    <row r="23" spans="2:4" x14ac:dyDescent="0.25">
      <c r="B23" s="13" t="s">
        <v>27</v>
      </c>
      <c r="C23" s="14">
        <f>SUM(C11:C22)</f>
        <v>1128242</v>
      </c>
      <c r="D23" s="15">
        <f>C23/C25</f>
        <v>0.89492090611929564</v>
      </c>
    </row>
    <row r="24" spans="2:4" x14ac:dyDescent="0.25">
      <c r="B24" s="13" t="s">
        <v>28</v>
      </c>
      <c r="C24" s="14">
        <v>132475</v>
      </c>
      <c r="D24" s="15">
        <f>C24/C25</f>
        <v>0.1050790938807044</v>
      </c>
    </row>
    <row r="25" spans="2:4" x14ac:dyDescent="0.25">
      <c r="B25" s="13" t="s">
        <v>29</v>
      </c>
      <c r="C25" s="14">
        <f>C23+C24</f>
        <v>1260717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26"/>
  <sheetViews>
    <sheetView topLeftCell="A2" workbookViewId="0">
      <selection activeCell="M7" sqref="M7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13" max="13" width="10.140625" bestFit="1" customWidth="1"/>
  </cols>
  <sheetData>
    <row r="2" spans="2:14" x14ac:dyDescent="0.25">
      <c r="C2" s="7" t="s">
        <v>33</v>
      </c>
      <c r="D2" t="s">
        <v>40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110745</v>
      </c>
      <c r="E5" s="3">
        <v>81214</v>
      </c>
      <c r="F5" s="3">
        <v>169</v>
      </c>
      <c r="G5" s="3">
        <v>341</v>
      </c>
      <c r="H5" s="3">
        <v>1098</v>
      </c>
      <c r="I5" s="3">
        <f>SUM(E5:H5)</f>
        <v>82822</v>
      </c>
      <c r="J5" s="5">
        <f>E5/D5</f>
        <v>0.73334236308636958</v>
      </c>
      <c r="L5" s="1" t="s">
        <v>11</v>
      </c>
      <c r="M5" s="3">
        <f>C23</f>
        <v>154818</v>
      </c>
      <c r="N5" s="5">
        <f>M5/M7</f>
        <v>0.90072258875274902</v>
      </c>
    </row>
    <row r="6" spans="2:14" x14ac:dyDescent="0.25">
      <c r="C6" s="2" t="s">
        <v>9</v>
      </c>
      <c r="D6" s="3">
        <v>111344</v>
      </c>
      <c r="E6" s="3">
        <v>872888</v>
      </c>
      <c r="F6" s="3">
        <v>119</v>
      </c>
      <c r="G6" s="3">
        <v>359</v>
      </c>
      <c r="H6" s="3">
        <v>1294</v>
      </c>
      <c r="I6" s="3">
        <f>SUM(E6:H6)</f>
        <v>874660</v>
      </c>
      <c r="J6" s="5">
        <f t="shared" ref="J6:J7" si="0">E6/D6</f>
        <v>7.8395602816496623</v>
      </c>
      <c r="L6" s="1" t="s">
        <v>12</v>
      </c>
      <c r="M6" s="3">
        <f>C24</f>
        <v>17064</v>
      </c>
      <c r="N6" s="5">
        <f>M6/M7</f>
        <v>9.9277411247251021E-2</v>
      </c>
    </row>
    <row r="7" spans="2:14" x14ac:dyDescent="0.25">
      <c r="C7" s="2" t="s">
        <v>6</v>
      </c>
      <c r="D7" s="3">
        <f>SUM(D5:D6)</f>
        <v>222089</v>
      </c>
      <c r="E7" s="3">
        <f t="shared" ref="E7:I7" si="1">SUM(E5:E6)</f>
        <v>954102</v>
      </c>
      <c r="F7" s="3">
        <f t="shared" si="1"/>
        <v>288</v>
      </c>
      <c r="G7" s="3">
        <f t="shared" si="1"/>
        <v>700</v>
      </c>
      <c r="H7" s="3">
        <f t="shared" si="1"/>
        <v>2392</v>
      </c>
      <c r="I7" s="3">
        <f t="shared" si="1"/>
        <v>957482</v>
      </c>
      <c r="J7" s="5">
        <f t="shared" si="0"/>
        <v>4.2960344726663635</v>
      </c>
      <c r="L7" s="1" t="s">
        <v>6</v>
      </c>
      <c r="M7" s="3">
        <f>SUM(M5:M6)</f>
        <v>171882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5229</v>
      </c>
      <c r="D11" s="10">
        <f>C11/C$23</f>
        <v>3.3775142425299387E-2</v>
      </c>
    </row>
    <row r="12" spans="2:14" x14ac:dyDescent="0.25">
      <c r="B12" s="9" t="s">
        <v>16</v>
      </c>
      <c r="C12" s="3">
        <v>4311</v>
      </c>
      <c r="D12" s="10">
        <f t="shared" ref="D12:D22" si="2">C12/C$23</f>
        <v>2.7845599348912918E-2</v>
      </c>
    </row>
    <row r="13" spans="2:14" x14ac:dyDescent="0.25">
      <c r="B13" s="9" t="s">
        <v>17</v>
      </c>
      <c r="C13" s="3">
        <v>19305</v>
      </c>
      <c r="D13" s="10">
        <f t="shared" si="2"/>
        <v>0.12469480292989188</v>
      </c>
    </row>
    <row r="14" spans="2:14" x14ac:dyDescent="0.25">
      <c r="B14" s="9" t="s">
        <v>18</v>
      </c>
      <c r="C14" s="3">
        <v>24837</v>
      </c>
      <c r="D14" s="10">
        <f t="shared" si="2"/>
        <v>0.16042708212223386</v>
      </c>
    </row>
    <row r="15" spans="2:14" x14ac:dyDescent="0.25">
      <c r="B15" s="9" t="s">
        <v>19</v>
      </c>
      <c r="C15" s="3">
        <v>20376</v>
      </c>
      <c r="D15" s="10">
        <f t="shared" si="2"/>
        <v>0.13161260318567608</v>
      </c>
    </row>
    <row r="16" spans="2:14" x14ac:dyDescent="0.25">
      <c r="B16" s="9" t="s">
        <v>20</v>
      </c>
      <c r="C16" s="3">
        <v>16446</v>
      </c>
      <c r="D16" s="10">
        <f t="shared" si="2"/>
        <v>0.10622795798938107</v>
      </c>
    </row>
    <row r="17" spans="2:4" x14ac:dyDescent="0.25">
      <c r="B17" s="9" t="s">
        <v>21</v>
      </c>
      <c r="C17" s="3">
        <v>16424</v>
      </c>
      <c r="D17" s="10">
        <f t="shared" si="2"/>
        <v>0.10608585564985984</v>
      </c>
    </row>
    <row r="18" spans="2:4" x14ac:dyDescent="0.25">
      <c r="B18" s="9" t="s">
        <v>22</v>
      </c>
      <c r="C18" s="3">
        <v>22875</v>
      </c>
      <c r="D18" s="10">
        <f t="shared" si="2"/>
        <v>0.14775413711583923</v>
      </c>
    </row>
    <row r="19" spans="2:4" x14ac:dyDescent="0.25">
      <c r="B19" s="9" t="s">
        <v>23</v>
      </c>
      <c r="C19" s="3">
        <v>9180</v>
      </c>
      <c r="D19" s="10">
        <f t="shared" si="2"/>
        <v>5.9295430763864669E-2</v>
      </c>
    </row>
    <row r="20" spans="2:4" x14ac:dyDescent="0.25">
      <c r="B20" s="9" t="s">
        <v>24</v>
      </c>
      <c r="C20" s="3">
        <v>12517</v>
      </c>
      <c r="D20" s="10">
        <f t="shared" si="2"/>
        <v>8.0849771990337035E-2</v>
      </c>
    </row>
    <row r="21" spans="2:4" x14ac:dyDescent="0.25">
      <c r="B21" s="9" t="s">
        <v>25</v>
      </c>
      <c r="C21" s="3">
        <v>2251</v>
      </c>
      <c r="D21" s="10">
        <f t="shared" si="2"/>
        <v>1.4539653011923679E-2</v>
      </c>
    </row>
    <row r="22" spans="2:4" x14ac:dyDescent="0.25">
      <c r="B22" s="9" t="s">
        <v>26</v>
      </c>
      <c r="C22" s="3">
        <v>1067</v>
      </c>
      <c r="D22" s="10">
        <f t="shared" si="2"/>
        <v>6.8919634667803488E-3</v>
      </c>
    </row>
    <row r="23" spans="2:4" x14ac:dyDescent="0.25">
      <c r="B23" s="13" t="s">
        <v>27</v>
      </c>
      <c r="C23" s="14">
        <f>SUM(C11:C22)</f>
        <v>154818</v>
      </c>
      <c r="D23" s="15">
        <f>C23/C25</f>
        <v>0.90072258875274902</v>
      </c>
    </row>
    <row r="24" spans="2:4" x14ac:dyDescent="0.25">
      <c r="B24" s="13" t="s">
        <v>28</v>
      </c>
      <c r="C24" s="14">
        <v>17064</v>
      </c>
      <c r="D24" s="15">
        <f>C24/C25</f>
        <v>9.9277411247251021E-2</v>
      </c>
    </row>
    <row r="25" spans="2:4" x14ac:dyDescent="0.25">
      <c r="B25" s="13" t="s">
        <v>29</v>
      </c>
      <c r="C25" s="14">
        <f>C23+C24</f>
        <v>171882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N26"/>
  <sheetViews>
    <sheetView workbookViewId="0">
      <selection activeCell="O13" sqref="O1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5" width="10.5703125" bestFit="1" customWidth="1"/>
    <col min="9" max="9" width="12.7109375" customWidth="1"/>
    <col min="13" max="13" width="10.5703125" bestFit="1" customWidth="1"/>
  </cols>
  <sheetData>
    <row r="2" spans="2:14" x14ac:dyDescent="0.25">
      <c r="C2" s="7" t="s">
        <v>33</v>
      </c>
      <c r="D2" t="s">
        <v>41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1657064</v>
      </c>
      <c r="E5" s="3">
        <v>1156065</v>
      </c>
      <c r="F5" s="3">
        <v>2854</v>
      </c>
      <c r="G5" s="3">
        <v>1003</v>
      </c>
      <c r="H5" s="3">
        <v>23871</v>
      </c>
      <c r="I5" s="3">
        <f>SUM(E5:H5)</f>
        <v>1183793</v>
      </c>
      <c r="J5" s="5">
        <f>E5/D5</f>
        <v>0.69765862996239136</v>
      </c>
      <c r="L5" s="1" t="s">
        <v>11</v>
      </c>
      <c r="M5" s="3">
        <f>C23</f>
        <v>2093772</v>
      </c>
      <c r="N5" s="5">
        <f>M5/M7</f>
        <v>0.86459946805237875</v>
      </c>
    </row>
    <row r="6" spans="2:14" x14ac:dyDescent="0.25">
      <c r="C6" s="2" t="s">
        <v>9</v>
      </c>
      <c r="D6" s="3">
        <v>1574308</v>
      </c>
      <c r="E6" s="3">
        <v>1206320</v>
      </c>
      <c r="F6" s="3">
        <v>2613</v>
      </c>
      <c r="G6" s="3">
        <v>582</v>
      </c>
      <c r="H6" s="3">
        <v>28359</v>
      </c>
      <c r="I6" s="3">
        <f>SUM(E6:H6)</f>
        <v>1237874</v>
      </c>
      <c r="J6" s="5">
        <f t="shared" ref="J6:J7" si="0">E6/D6</f>
        <v>0.76625412562217809</v>
      </c>
      <c r="L6" s="1" t="s">
        <v>12</v>
      </c>
      <c r="M6" s="3">
        <f>C24</f>
        <v>327895</v>
      </c>
      <c r="N6" s="5">
        <f>M6/M7</f>
        <v>0.13540053194762119</v>
      </c>
    </row>
    <row r="7" spans="2:14" x14ac:dyDescent="0.25">
      <c r="C7" s="2" t="s">
        <v>6</v>
      </c>
      <c r="D7" s="3">
        <f>SUM(D5:D6)</f>
        <v>3231372</v>
      </c>
      <c r="E7" s="3">
        <f t="shared" ref="E7:I7" si="1">SUM(E5:E6)</f>
        <v>2362385</v>
      </c>
      <c r="F7" s="3">
        <f t="shared" si="1"/>
        <v>5467</v>
      </c>
      <c r="G7" s="3">
        <f t="shared" si="1"/>
        <v>1585</v>
      </c>
      <c r="H7" s="3">
        <f t="shared" si="1"/>
        <v>52230</v>
      </c>
      <c r="I7" s="3">
        <f t="shared" si="1"/>
        <v>2421667</v>
      </c>
      <c r="J7" s="5">
        <f t="shared" si="0"/>
        <v>0.73107800649383603</v>
      </c>
      <c r="L7" s="1" t="s">
        <v>6</v>
      </c>
      <c r="M7" s="3">
        <f>SUM(M5:M6)</f>
        <v>2421667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113490</v>
      </c>
      <c r="D11" s="10">
        <f>C11/C$23</f>
        <v>5.4203609562072659E-2</v>
      </c>
    </row>
    <row r="12" spans="2:14" x14ac:dyDescent="0.25">
      <c r="B12" s="9" t="s">
        <v>16</v>
      </c>
      <c r="C12" s="3">
        <v>107879</v>
      </c>
      <c r="D12" s="10">
        <f t="shared" ref="D12:D22" si="2">C12/C$23</f>
        <v>5.1523757123507243E-2</v>
      </c>
    </row>
    <row r="13" spans="2:14" x14ac:dyDescent="0.25">
      <c r="B13" s="9" t="s">
        <v>17</v>
      </c>
      <c r="C13" s="3">
        <v>148011</v>
      </c>
      <c r="D13" s="10">
        <f t="shared" si="2"/>
        <v>7.0691078111656855E-2</v>
      </c>
    </row>
    <row r="14" spans="2:14" x14ac:dyDescent="0.25">
      <c r="B14" s="9" t="s">
        <v>18</v>
      </c>
      <c r="C14" s="3">
        <v>345307</v>
      </c>
      <c r="D14" s="10">
        <f t="shared" si="2"/>
        <v>0.16492101336726253</v>
      </c>
    </row>
    <row r="15" spans="2:14" x14ac:dyDescent="0.25">
      <c r="B15" s="9" t="s">
        <v>19</v>
      </c>
      <c r="C15" s="3">
        <v>377588</v>
      </c>
      <c r="D15" s="10">
        <f t="shared" si="2"/>
        <v>0.18033864241187675</v>
      </c>
    </row>
    <row r="16" spans="2:14" x14ac:dyDescent="0.25">
      <c r="B16" s="9" t="s">
        <v>20</v>
      </c>
      <c r="C16" s="3">
        <v>319846</v>
      </c>
      <c r="D16" s="10">
        <f t="shared" si="2"/>
        <v>0.15276066352974441</v>
      </c>
    </row>
    <row r="17" spans="2:4" x14ac:dyDescent="0.25">
      <c r="B17" s="9" t="s">
        <v>21</v>
      </c>
      <c r="C17" s="3">
        <v>164422</v>
      </c>
      <c r="D17" s="10">
        <f t="shared" si="2"/>
        <v>7.8529085306327531E-2</v>
      </c>
    </row>
    <row r="18" spans="2:4" x14ac:dyDescent="0.25">
      <c r="B18" s="9" t="s">
        <v>22</v>
      </c>
      <c r="C18" s="3">
        <v>115933</v>
      </c>
      <c r="D18" s="10">
        <f t="shared" si="2"/>
        <v>5.5370403272180541E-2</v>
      </c>
    </row>
    <row r="19" spans="2:4" x14ac:dyDescent="0.25">
      <c r="B19" s="9" t="s">
        <v>23</v>
      </c>
      <c r="C19" s="3">
        <v>249578</v>
      </c>
      <c r="D19" s="10">
        <f t="shared" si="2"/>
        <v>0.1192001803443737</v>
      </c>
    </row>
    <row r="20" spans="2:4" x14ac:dyDescent="0.25">
      <c r="B20" s="9" t="s">
        <v>24</v>
      </c>
      <c r="C20" s="3">
        <v>109489</v>
      </c>
      <c r="D20" s="10">
        <f t="shared" si="2"/>
        <v>5.229270426770441E-2</v>
      </c>
    </row>
    <row r="21" spans="2:4" x14ac:dyDescent="0.25">
      <c r="B21" s="9" t="s">
        <v>25</v>
      </c>
      <c r="C21" s="3">
        <v>34918</v>
      </c>
      <c r="D21" s="10">
        <f t="shared" si="2"/>
        <v>1.6677078497563249E-2</v>
      </c>
    </row>
    <row r="22" spans="2:4" x14ac:dyDescent="0.25">
      <c r="B22" s="9" t="s">
        <v>26</v>
      </c>
      <c r="C22" s="3">
        <v>7311</v>
      </c>
      <c r="D22" s="10">
        <f t="shared" si="2"/>
        <v>3.4917842057301369E-3</v>
      </c>
    </row>
    <row r="23" spans="2:4" x14ac:dyDescent="0.25">
      <c r="B23" s="13" t="s">
        <v>27</v>
      </c>
      <c r="C23" s="14">
        <f>SUM(C11:C22)</f>
        <v>2093772</v>
      </c>
      <c r="D23" s="15">
        <f>C23/C25</f>
        <v>0.86459946805237875</v>
      </c>
    </row>
    <row r="24" spans="2:4" x14ac:dyDescent="0.25">
      <c r="B24" s="13" t="s">
        <v>28</v>
      </c>
      <c r="C24" s="14">
        <v>327895</v>
      </c>
      <c r="D24" s="15">
        <f>C24/C25</f>
        <v>0.13540053194762119</v>
      </c>
    </row>
    <row r="25" spans="2:4" x14ac:dyDescent="0.25">
      <c r="B25" s="13" t="s">
        <v>29</v>
      </c>
      <c r="C25" s="14">
        <f>C23+C24</f>
        <v>2421667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N26"/>
  <sheetViews>
    <sheetView topLeftCell="E4" workbookViewId="0">
      <selection activeCell="M9" sqref="M9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13" max="13" width="10.140625" bestFit="1" customWidth="1"/>
  </cols>
  <sheetData>
    <row r="2" spans="2:14" x14ac:dyDescent="0.25">
      <c r="C2" s="7" t="s">
        <v>33</v>
      </c>
      <c r="D2" t="s">
        <v>42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335488</v>
      </c>
      <c r="E5" s="3">
        <v>244469</v>
      </c>
      <c r="F5" s="3">
        <v>1514</v>
      </c>
      <c r="G5" s="3">
        <v>2490</v>
      </c>
      <c r="H5" s="3">
        <v>9745</v>
      </c>
      <c r="I5" s="3">
        <f>SUM(E5:H5)</f>
        <v>258218</v>
      </c>
      <c r="J5" s="5">
        <f>E5/D5</f>
        <v>0.72869670450209845</v>
      </c>
      <c r="L5" s="1" t="s">
        <v>11</v>
      </c>
      <c r="M5" s="3">
        <f>C23</f>
        <v>462895</v>
      </c>
      <c r="N5" s="5">
        <f>M5/M7</f>
        <v>0.87338679245283024</v>
      </c>
    </row>
    <row r="6" spans="2:14" x14ac:dyDescent="0.25">
      <c r="C6" s="2" t="s">
        <v>9</v>
      </c>
      <c r="D6" s="3">
        <v>330636</v>
      </c>
      <c r="E6" s="3">
        <v>256457</v>
      </c>
      <c r="F6" s="3">
        <v>1421</v>
      </c>
      <c r="G6" s="3">
        <v>2586</v>
      </c>
      <c r="H6" s="3">
        <v>11318</v>
      </c>
      <c r="I6" s="3">
        <f>SUM(E6:H6)</f>
        <v>271782</v>
      </c>
      <c r="J6" s="5">
        <f t="shared" ref="J6:J7" si="0">E6/D6</f>
        <v>0.77564753989281265</v>
      </c>
      <c r="L6" s="1" t="s">
        <v>12</v>
      </c>
      <c r="M6" s="3">
        <f>C24</f>
        <v>67105</v>
      </c>
      <c r="N6" s="5">
        <f>M6/M7</f>
        <v>0.12661320754716981</v>
      </c>
    </row>
    <row r="7" spans="2:14" x14ac:dyDescent="0.25">
      <c r="C7" s="2" t="s">
        <v>6</v>
      </c>
      <c r="D7" s="3">
        <f>SUM(D5:D6)</f>
        <v>666124</v>
      </c>
      <c r="E7" s="3">
        <f t="shared" ref="E7:I7" si="1">SUM(E5:E6)</f>
        <v>500926</v>
      </c>
      <c r="F7" s="3">
        <f t="shared" si="1"/>
        <v>2935</v>
      </c>
      <c r="G7" s="3">
        <f t="shared" si="1"/>
        <v>5076</v>
      </c>
      <c r="H7" s="3">
        <f t="shared" si="1"/>
        <v>21063</v>
      </c>
      <c r="I7" s="3">
        <f t="shared" si="1"/>
        <v>530000</v>
      </c>
      <c r="J7" s="5">
        <f t="shared" si="0"/>
        <v>0.75200112891894</v>
      </c>
      <c r="L7" s="1" t="s">
        <v>6</v>
      </c>
      <c r="M7" s="3">
        <f>SUM(M5:M6)</f>
        <v>530000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14828</v>
      </c>
      <c r="D11" s="10">
        <f>C11/C$23</f>
        <v>3.203318247118677E-2</v>
      </c>
    </row>
    <row r="12" spans="2:14" x14ac:dyDescent="0.25">
      <c r="B12" s="9" t="s">
        <v>16</v>
      </c>
      <c r="C12" s="3">
        <v>15489</v>
      </c>
      <c r="D12" s="10">
        <f t="shared" ref="D12:D22" si="2">C12/C$23</f>
        <v>3.3461152097127855E-2</v>
      </c>
    </row>
    <row r="13" spans="2:14" x14ac:dyDescent="0.25">
      <c r="B13" s="9" t="s">
        <v>17</v>
      </c>
      <c r="C13" s="3">
        <v>62037</v>
      </c>
      <c r="D13" s="10">
        <f t="shared" si="2"/>
        <v>0.13401959407641043</v>
      </c>
    </row>
    <row r="14" spans="2:14" x14ac:dyDescent="0.25">
      <c r="B14" s="9" t="s">
        <v>18</v>
      </c>
      <c r="C14" s="3">
        <v>100925</v>
      </c>
      <c r="D14" s="10">
        <f t="shared" si="2"/>
        <v>0.21803000680499898</v>
      </c>
    </row>
    <row r="15" spans="2:14" x14ac:dyDescent="0.25">
      <c r="B15" s="9" t="s">
        <v>19</v>
      </c>
      <c r="C15" s="3">
        <v>68706</v>
      </c>
      <c r="D15" s="10">
        <f t="shared" si="2"/>
        <v>0.14842674904676006</v>
      </c>
    </row>
    <row r="16" spans="2:14" x14ac:dyDescent="0.25">
      <c r="B16" s="9" t="s">
        <v>20</v>
      </c>
      <c r="C16" s="3">
        <v>55406</v>
      </c>
      <c r="D16" s="10">
        <f t="shared" si="2"/>
        <v>0.11969453115717388</v>
      </c>
    </row>
    <row r="17" spans="2:4" x14ac:dyDescent="0.25">
      <c r="B17" s="9" t="s">
        <v>21</v>
      </c>
      <c r="C17" s="3">
        <v>40672</v>
      </c>
      <c r="D17" s="10">
        <f t="shared" si="2"/>
        <v>8.7864418496635302E-2</v>
      </c>
    </row>
    <row r="18" spans="2:4" x14ac:dyDescent="0.25">
      <c r="B18" s="9" t="s">
        <v>22</v>
      </c>
      <c r="C18" s="3">
        <v>26846</v>
      </c>
      <c r="D18" s="10">
        <f t="shared" si="2"/>
        <v>5.7995873794272998E-2</v>
      </c>
    </row>
    <row r="19" spans="2:4" x14ac:dyDescent="0.25">
      <c r="B19" s="9" t="s">
        <v>23</v>
      </c>
      <c r="C19" s="3">
        <v>35197</v>
      </c>
      <c r="D19" s="10">
        <f t="shared" si="2"/>
        <v>7.6036682184944748E-2</v>
      </c>
    </row>
    <row r="20" spans="2:4" x14ac:dyDescent="0.25">
      <c r="B20" s="9" t="s">
        <v>24</v>
      </c>
      <c r="C20" s="3">
        <v>27137</v>
      </c>
      <c r="D20" s="10">
        <f t="shared" si="2"/>
        <v>5.8624526080428604E-2</v>
      </c>
    </row>
    <row r="21" spans="2:4" x14ac:dyDescent="0.25">
      <c r="B21" s="9" t="s">
        <v>25</v>
      </c>
      <c r="C21" s="3">
        <v>12996</v>
      </c>
      <c r="D21" s="10">
        <f t="shared" si="2"/>
        <v>2.8075481480681366E-2</v>
      </c>
    </row>
    <row r="22" spans="2:4" x14ac:dyDescent="0.25">
      <c r="B22" s="9" t="s">
        <v>26</v>
      </c>
      <c r="C22" s="3">
        <v>2656</v>
      </c>
      <c r="D22" s="10">
        <f t="shared" si="2"/>
        <v>5.7378023093790165E-3</v>
      </c>
    </row>
    <row r="23" spans="2:4" x14ac:dyDescent="0.25">
      <c r="B23" s="13" t="s">
        <v>27</v>
      </c>
      <c r="C23" s="14">
        <f>SUM(C11:C22)</f>
        <v>462895</v>
      </c>
      <c r="D23" s="15">
        <f>C23/C25</f>
        <v>0.87338679245283024</v>
      </c>
    </row>
    <row r="24" spans="2:4" x14ac:dyDescent="0.25">
      <c r="B24" s="13" t="s">
        <v>28</v>
      </c>
      <c r="C24" s="14">
        <v>67105</v>
      </c>
      <c r="D24" s="15">
        <f>C24/C25</f>
        <v>0.12661320754716981</v>
      </c>
    </row>
    <row r="25" spans="2:4" x14ac:dyDescent="0.25">
      <c r="B25" s="13" t="s">
        <v>29</v>
      </c>
      <c r="C25" s="14">
        <f>C23+C24</f>
        <v>530000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8D6F28A28C5F488EAF57718C1295DF" ma:contentTypeVersion="4" ma:contentTypeDescription="Create a new document." ma:contentTypeScope="" ma:versionID="592ae0999fc194a3bc086646e02c6233">
  <xsd:schema xmlns:xsd="http://www.w3.org/2001/XMLSchema" xmlns:xs="http://www.w3.org/2001/XMLSchema" xmlns:p="http://schemas.microsoft.com/office/2006/metadata/properties" xmlns:ns3="406a04bd-ebd7-41fa-9a10-806c456ec89e" targetNamespace="http://schemas.microsoft.com/office/2006/metadata/properties" ma:root="true" ma:fieldsID="34d40e7747cb7b15140c8b0a6b3a3414" ns3:_="">
    <xsd:import namespace="406a04bd-ebd7-41fa-9a10-806c456ec8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6a04bd-ebd7-41fa-9a10-806c456ec8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38D2B9-9316-479D-B1A6-38470D7154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C0FAA7-9F96-4BAF-8AC7-9B8D72C70E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6a04bd-ebd7-41fa-9a10-806c456ec8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EC6277-6616-48C0-939B-15C4D20373DF}">
  <ds:schemaRefs>
    <ds:schemaRef ds:uri="406a04bd-ebd7-41fa-9a10-806c456ec89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Kota Bandung</vt:lpstr>
      <vt:lpstr>Cimahi</vt:lpstr>
      <vt:lpstr>BANDUNG</vt:lpstr>
      <vt:lpstr>BDG-BARAT</vt:lpstr>
      <vt:lpstr>CIANJUR</vt:lpstr>
      <vt:lpstr>SUKABUMI</vt:lpstr>
      <vt:lpstr>Kota Sukabumi</vt:lpstr>
      <vt:lpstr>BOGOR</vt:lpstr>
      <vt:lpstr>Kota Bogor</vt:lpstr>
      <vt:lpstr>Kota Depok</vt:lpstr>
      <vt:lpstr>Kota Bekasi</vt:lpstr>
      <vt:lpstr>BEKASI</vt:lpstr>
      <vt:lpstr>KARAWANG</vt:lpstr>
      <vt:lpstr>PURWAKARTA</vt:lpstr>
      <vt:lpstr>SUBANG</vt:lpstr>
      <vt:lpstr>SUMEDANG</vt:lpstr>
      <vt:lpstr>MAJALENGKA</vt:lpstr>
      <vt:lpstr>INDRAMAYU</vt:lpstr>
      <vt:lpstr>CIREBON</vt:lpstr>
      <vt:lpstr>Kota Cirebon</vt:lpstr>
      <vt:lpstr>KUNINGAN</vt:lpstr>
      <vt:lpstr>CIAMIS</vt:lpstr>
      <vt:lpstr>Kota Banjar</vt:lpstr>
      <vt:lpstr>TASIKMALAYA</vt:lpstr>
      <vt:lpstr>Kota Tasikmalaya</vt:lpstr>
      <vt:lpstr>GARUT</vt:lpstr>
      <vt:lpstr>REKAP-JABAR</vt:lpstr>
      <vt:lpstr>JABAR-GRAF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RACHBI</cp:lastModifiedBy>
  <dcterms:created xsi:type="dcterms:W3CDTF">2020-07-08T04:15:46Z</dcterms:created>
  <dcterms:modified xsi:type="dcterms:W3CDTF">2020-07-17T13:26:14Z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0x0101002B8D6F28A28C5F488EAF57718C1295DF</vt:lpwstr>
  </property>
</Properties>
</file>