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agang\"/>
    </mc:Choice>
  </mc:AlternateContent>
  <xr:revisionPtr revIDLastSave="0" documentId="13_ncr:1_{68656064-F083-41B4-BF97-20639D52A4C6}" xr6:coauthVersionLast="45" xr6:coauthVersionMax="45" xr10:uidLastSave="{00000000-0000-0000-0000-000000000000}"/>
  <bookViews>
    <workbookView xWindow="10005" yWindow="345" windowWidth="10725" windowHeight="10710" firstSheet="11" activeTab="12" xr2:uid="{00000000-000D-0000-FFFF-FFFF00000000}"/>
  </bookViews>
  <sheets>
    <sheet name="JABAR-I" sheetId="1" r:id="rId1"/>
    <sheet name="JABAR-II" sheetId="5" r:id="rId2"/>
    <sheet name="JABAR-III" sheetId="6" r:id="rId3"/>
    <sheet name="JABAR-IV" sheetId="7" r:id="rId4"/>
    <sheet name="JABAR-V" sheetId="8" r:id="rId5"/>
    <sheet name="JABAR-VI" sheetId="9" r:id="rId6"/>
    <sheet name="JABAR-VII" sheetId="10" r:id="rId7"/>
    <sheet name="JABAR-VIII" sheetId="11" r:id="rId8"/>
    <sheet name="JABAR-IX" sheetId="12" r:id="rId9"/>
    <sheet name="JABAR-X" sheetId="13" r:id="rId10"/>
    <sheet name="JABAR-XI" sheetId="14" r:id="rId11"/>
    <sheet name="REKAP-JABAR" sheetId="15" r:id="rId12"/>
    <sheet name="JABAR-GRAF" sheetId="16" r:id="rId1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6" l="1"/>
  <c r="D24" i="10"/>
  <c r="D25" i="10"/>
  <c r="D23" i="10"/>
  <c r="C25" i="10" l="1"/>
  <c r="F7" i="14" l="1"/>
  <c r="E7" i="14"/>
  <c r="M6" i="13"/>
  <c r="M5" i="13"/>
  <c r="M6" i="12"/>
  <c r="M5" i="12"/>
  <c r="G7" i="12"/>
  <c r="F7" i="12"/>
  <c r="M6" i="11"/>
  <c r="M5" i="11"/>
  <c r="M6" i="10"/>
  <c r="M5" i="10"/>
  <c r="H7" i="10"/>
  <c r="F7" i="10"/>
  <c r="M6" i="9"/>
  <c r="M5" i="9"/>
  <c r="M6" i="8"/>
  <c r="M5" i="8"/>
  <c r="M6" i="7"/>
  <c r="M5" i="7"/>
  <c r="M6" i="6"/>
  <c r="M5" i="6"/>
  <c r="M6" i="5"/>
  <c r="M5" i="5"/>
  <c r="M6" i="1"/>
  <c r="E7" i="1" l="1"/>
  <c r="M24" i="15" l="1"/>
  <c r="L24" i="15"/>
  <c r="K24" i="15"/>
  <c r="J24" i="15"/>
  <c r="I24" i="15"/>
  <c r="H24" i="15"/>
  <c r="G24" i="15"/>
  <c r="F24" i="15"/>
  <c r="E24" i="15"/>
  <c r="D24" i="15"/>
  <c r="C24" i="15"/>
  <c r="M6" i="15" l="1"/>
  <c r="M6" i="16" s="1"/>
  <c r="E6" i="15"/>
  <c r="F6" i="15"/>
  <c r="F6" i="16" s="1"/>
  <c r="G6" i="15"/>
  <c r="G6" i="16" s="1"/>
  <c r="H6" i="15"/>
  <c r="H6" i="16" s="1"/>
  <c r="F5" i="15"/>
  <c r="G5" i="15"/>
  <c r="G5" i="16" s="1"/>
  <c r="H5" i="15"/>
  <c r="H5" i="16" s="1"/>
  <c r="E5" i="15"/>
  <c r="D6" i="15"/>
  <c r="D5" i="15"/>
  <c r="D5" i="16" s="1"/>
  <c r="M12" i="15"/>
  <c r="M13" i="15"/>
  <c r="M14" i="15"/>
  <c r="M15" i="15"/>
  <c r="M16" i="15"/>
  <c r="M17" i="15"/>
  <c r="M18" i="15"/>
  <c r="M19" i="15"/>
  <c r="M20" i="15"/>
  <c r="M21" i="15"/>
  <c r="M22" i="15"/>
  <c r="M11" i="15"/>
  <c r="L12" i="15"/>
  <c r="L13" i="15"/>
  <c r="L14" i="15"/>
  <c r="L15" i="15"/>
  <c r="L16" i="15"/>
  <c r="L17" i="15"/>
  <c r="L18" i="15"/>
  <c r="L19" i="15"/>
  <c r="L20" i="15"/>
  <c r="L21" i="15"/>
  <c r="L22" i="15"/>
  <c r="L11" i="15"/>
  <c r="K12" i="15"/>
  <c r="K13" i="15"/>
  <c r="K14" i="15"/>
  <c r="K15" i="15"/>
  <c r="K16" i="15"/>
  <c r="K17" i="15"/>
  <c r="K18" i="15"/>
  <c r="K19" i="15"/>
  <c r="K20" i="15"/>
  <c r="K21" i="15"/>
  <c r="K22" i="15"/>
  <c r="K11" i="15"/>
  <c r="J12" i="15"/>
  <c r="J13" i="15"/>
  <c r="J14" i="15"/>
  <c r="J15" i="15"/>
  <c r="J16" i="15"/>
  <c r="J17" i="15"/>
  <c r="J18" i="15"/>
  <c r="J19" i="15"/>
  <c r="J20" i="15"/>
  <c r="J21" i="15"/>
  <c r="J22" i="15"/>
  <c r="J11" i="15"/>
  <c r="I12" i="15"/>
  <c r="I13" i="15"/>
  <c r="I14" i="15"/>
  <c r="I15" i="15"/>
  <c r="I16" i="15"/>
  <c r="I17" i="15"/>
  <c r="I18" i="15"/>
  <c r="I19" i="15"/>
  <c r="I20" i="15"/>
  <c r="I21" i="15"/>
  <c r="I22" i="15"/>
  <c r="I11" i="15"/>
  <c r="H12" i="15"/>
  <c r="H13" i="15"/>
  <c r="H14" i="15"/>
  <c r="H15" i="15"/>
  <c r="H16" i="15"/>
  <c r="H17" i="15"/>
  <c r="H18" i="15"/>
  <c r="H19" i="15"/>
  <c r="H20" i="15"/>
  <c r="H21" i="15"/>
  <c r="H22" i="15"/>
  <c r="H11" i="15"/>
  <c r="G12" i="15"/>
  <c r="G13" i="15"/>
  <c r="G14" i="15"/>
  <c r="G15" i="15"/>
  <c r="G16" i="15"/>
  <c r="G17" i="15"/>
  <c r="G18" i="15"/>
  <c r="G19" i="15"/>
  <c r="G20" i="15"/>
  <c r="G21" i="15"/>
  <c r="G22" i="15"/>
  <c r="G11" i="15"/>
  <c r="F12" i="15"/>
  <c r="F13" i="15"/>
  <c r="F14" i="15"/>
  <c r="F15" i="15"/>
  <c r="F16" i="15"/>
  <c r="F17" i="15"/>
  <c r="F18" i="15"/>
  <c r="F19" i="15"/>
  <c r="F20" i="15"/>
  <c r="F21" i="15"/>
  <c r="F22" i="15"/>
  <c r="F11" i="15"/>
  <c r="E12" i="15"/>
  <c r="E13" i="15"/>
  <c r="E14" i="15"/>
  <c r="E15" i="15"/>
  <c r="E16" i="15"/>
  <c r="E17" i="15"/>
  <c r="E18" i="15"/>
  <c r="E19" i="15"/>
  <c r="E20" i="15"/>
  <c r="E21" i="15"/>
  <c r="E22" i="15"/>
  <c r="E11" i="15"/>
  <c r="D12" i="15"/>
  <c r="D13" i="15"/>
  <c r="D14" i="15"/>
  <c r="D15" i="15"/>
  <c r="D16" i="15"/>
  <c r="D17" i="15"/>
  <c r="D18" i="15"/>
  <c r="D19" i="15"/>
  <c r="D20" i="15"/>
  <c r="D21" i="15"/>
  <c r="D22" i="15"/>
  <c r="D11" i="15"/>
  <c r="N24" i="15"/>
  <c r="C12" i="15"/>
  <c r="C13" i="15"/>
  <c r="C14" i="15"/>
  <c r="N14" i="15" s="1"/>
  <c r="C14" i="16" s="1"/>
  <c r="C15" i="15"/>
  <c r="N15" i="15" s="1"/>
  <c r="C15" i="16" s="1"/>
  <c r="C16" i="15"/>
  <c r="C17" i="15"/>
  <c r="C18" i="15"/>
  <c r="N18" i="15" s="1"/>
  <c r="C18" i="16" s="1"/>
  <c r="C19" i="15"/>
  <c r="C20" i="15"/>
  <c r="C21" i="15"/>
  <c r="C22" i="15"/>
  <c r="N22" i="15" s="1"/>
  <c r="C22" i="16" s="1"/>
  <c r="C11" i="15"/>
  <c r="N11" i="15" s="1"/>
  <c r="C23" i="14"/>
  <c r="D17" i="14" s="1"/>
  <c r="M7" i="14"/>
  <c r="N5" i="14" s="1"/>
  <c r="H7" i="14"/>
  <c r="G7" i="14"/>
  <c r="D7" i="14"/>
  <c r="J6" i="14"/>
  <c r="I6" i="14"/>
  <c r="J5" i="14"/>
  <c r="I5" i="14"/>
  <c r="C23" i="13"/>
  <c r="C25" i="13" s="1"/>
  <c r="D24" i="13" s="1"/>
  <c r="M7" i="13"/>
  <c r="N5" i="13" s="1"/>
  <c r="H7" i="13"/>
  <c r="G7" i="13"/>
  <c r="F7" i="13"/>
  <c r="E7" i="13"/>
  <c r="D7" i="13"/>
  <c r="J6" i="13"/>
  <c r="I6" i="13"/>
  <c r="J5" i="13"/>
  <c r="I5" i="13"/>
  <c r="C23" i="12"/>
  <c r="D19" i="12" s="1"/>
  <c r="D18" i="12"/>
  <c r="M7" i="12"/>
  <c r="N5" i="12" s="1"/>
  <c r="H7" i="12"/>
  <c r="E7" i="12"/>
  <c r="D7" i="12"/>
  <c r="J6" i="12"/>
  <c r="I6" i="12"/>
  <c r="J5" i="12"/>
  <c r="I5" i="12"/>
  <c r="C23" i="11"/>
  <c r="C25" i="11" s="1"/>
  <c r="D24" i="11" s="1"/>
  <c r="M7" i="11"/>
  <c r="N6" i="11" s="1"/>
  <c r="H7" i="11"/>
  <c r="G7" i="11"/>
  <c r="F7" i="11"/>
  <c r="E7" i="11"/>
  <c r="D7" i="11"/>
  <c r="J6" i="11"/>
  <c r="I6" i="11"/>
  <c r="N5" i="11"/>
  <c r="J5" i="11"/>
  <c r="I5" i="11"/>
  <c r="C23" i="10"/>
  <c r="D19" i="10" s="1"/>
  <c r="M7" i="10"/>
  <c r="N5" i="10" s="1"/>
  <c r="G7" i="10"/>
  <c r="E7" i="10"/>
  <c r="D7" i="10"/>
  <c r="J6" i="10"/>
  <c r="I6" i="10"/>
  <c r="J5" i="10"/>
  <c r="I5" i="10"/>
  <c r="C23" i="9"/>
  <c r="D19" i="9" s="1"/>
  <c r="M7" i="9"/>
  <c r="N5" i="9" s="1"/>
  <c r="H7" i="9"/>
  <c r="G7" i="9"/>
  <c r="F7" i="9"/>
  <c r="E7" i="9"/>
  <c r="D7" i="9"/>
  <c r="N6" i="9"/>
  <c r="J6" i="9"/>
  <c r="I6" i="9"/>
  <c r="J5" i="9"/>
  <c r="I5" i="9"/>
  <c r="C23" i="8"/>
  <c r="C25" i="8" s="1"/>
  <c r="M7" i="8"/>
  <c r="N6" i="8" s="1"/>
  <c r="H7" i="8"/>
  <c r="G7" i="8"/>
  <c r="F7" i="8"/>
  <c r="E7" i="8"/>
  <c r="D7" i="8"/>
  <c r="J6" i="8"/>
  <c r="I6" i="8"/>
  <c r="J5" i="8"/>
  <c r="I5" i="8"/>
  <c r="C23" i="7"/>
  <c r="D19" i="7" s="1"/>
  <c r="M7" i="7"/>
  <c r="N5" i="7" s="1"/>
  <c r="H7" i="7"/>
  <c r="G7" i="7"/>
  <c r="F7" i="7"/>
  <c r="E7" i="7"/>
  <c r="D7" i="7"/>
  <c r="J6" i="7"/>
  <c r="I6" i="7"/>
  <c r="J5" i="7"/>
  <c r="I5" i="7"/>
  <c r="C25" i="6"/>
  <c r="D24" i="6" s="1"/>
  <c r="D19" i="6"/>
  <c r="M7" i="6"/>
  <c r="N5" i="6" s="1"/>
  <c r="H7" i="6"/>
  <c r="G7" i="6"/>
  <c r="F7" i="6"/>
  <c r="E7" i="6"/>
  <c r="D7" i="6"/>
  <c r="J6" i="6"/>
  <c r="I6" i="6"/>
  <c r="J5" i="6"/>
  <c r="I5" i="6"/>
  <c r="C23" i="5"/>
  <c r="D19" i="5" s="1"/>
  <c r="M7" i="5"/>
  <c r="N6" i="5" s="1"/>
  <c r="H7" i="5"/>
  <c r="G7" i="5"/>
  <c r="F7" i="5"/>
  <c r="E7" i="5"/>
  <c r="D7" i="5"/>
  <c r="J6" i="5"/>
  <c r="I6" i="5"/>
  <c r="J5" i="5"/>
  <c r="I5" i="5"/>
  <c r="J6" i="1"/>
  <c r="J5" i="1"/>
  <c r="I6" i="1"/>
  <c r="I5" i="1"/>
  <c r="C23" i="1"/>
  <c r="H7" i="1"/>
  <c r="G7" i="1"/>
  <c r="F7" i="1"/>
  <c r="D7" i="1"/>
  <c r="D14" i="14" l="1"/>
  <c r="J7" i="14"/>
  <c r="N6" i="13"/>
  <c r="D11" i="13"/>
  <c r="I7" i="13"/>
  <c r="D15" i="12"/>
  <c r="I7" i="12"/>
  <c r="J7" i="12"/>
  <c r="D11" i="11"/>
  <c r="D19" i="11"/>
  <c r="I7" i="11"/>
  <c r="I23" i="15"/>
  <c r="I25" i="15" s="1"/>
  <c r="J7" i="10"/>
  <c r="D12" i="9"/>
  <c r="D16" i="9"/>
  <c r="I7" i="9"/>
  <c r="N5" i="8"/>
  <c r="D12" i="8"/>
  <c r="D13" i="8"/>
  <c r="D16" i="8"/>
  <c r="G23" i="15"/>
  <c r="G25" i="15" s="1"/>
  <c r="D19" i="8"/>
  <c r="D14" i="8"/>
  <c r="D20" i="8"/>
  <c r="D11" i="8"/>
  <c r="D15" i="8"/>
  <c r="D21" i="8"/>
  <c r="I7" i="8"/>
  <c r="N19" i="15"/>
  <c r="C19" i="16" s="1"/>
  <c r="D12" i="7"/>
  <c r="D15" i="7"/>
  <c r="D20" i="7"/>
  <c r="D13" i="7"/>
  <c r="D22" i="7"/>
  <c r="D16" i="7"/>
  <c r="J7" i="7"/>
  <c r="N6" i="6"/>
  <c r="N20" i="15"/>
  <c r="C20" i="16" s="1"/>
  <c r="J7" i="6"/>
  <c r="N5" i="5"/>
  <c r="N16" i="15"/>
  <c r="C16" i="16" s="1"/>
  <c r="N12" i="15"/>
  <c r="C12" i="16" s="1"/>
  <c r="H7" i="15"/>
  <c r="I7" i="5"/>
  <c r="D23" i="15"/>
  <c r="D25" i="15" s="1"/>
  <c r="D12" i="6"/>
  <c r="J7" i="5"/>
  <c r="D13" i="6"/>
  <c r="D20" i="6"/>
  <c r="I7" i="7"/>
  <c r="J7" i="8"/>
  <c r="D13" i="9"/>
  <c r="D20" i="9"/>
  <c r="I7" i="10"/>
  <c r="J7" i="11"/>
  <c r="D12" i="12"/>
  <c r="D20" i="12"/>
  <c r="D12" i="13"/>
  <c r="I7" i="14"/>
  <c r="D18" i="14"/>
  <c r="C25" i="14"/>
  <c r="D24" i="14" s="1"/>
  <c r="M23" i="15"/>
  <c r="M25" i="15" s="1"/>
  <c r="D19" i="1"/>
  <c r="M5" i="1"/>
  <c r="D14" i="6"/>
  <c r="N6" i="7"/>
  <c r="D14" i="9"/>
  <c r="D21" i="9"/>
  <c r="N6" i="10"/>
  <c r="N6" i="12"/>
  <c r="D15" i="13"/>
  <c r="D19" i="14"/>
  <c r="D21" i="6"/>
  <c r="I7" i="6"/>
  <c r="D11" i="6"/>
  <c r="D15" i="6"/>
  <c r="D22" i="6"/>
  <c r="D14" i="7"/>
  <c r="D21" i="7"/>
  <c r="J7" i="9"/>
  <c r="D15" i="9"/>
  <c r="D22" i="9"/>
  <c r="D15" i="11"/>
  <c r="D16" i="12"/>
  <c r="C25" i="12"/>
  <c r="D24" i="12" s="1"/>
  <c r="J7" i="13"/>
  <c r="D19" i="13"/>
  <c r="D11" i="14"/>
  <c r="D22" i="14"/>
  <c r="N21" i="15"/>
  <c r="C21" i="16" s="1"/>
  <c r="N17" i="15"/>
  <c r="C17" i="16" s="1"/>
  <c r="N13" i="15"/>
  <c r="C13" i="16" s="1"/>
  <c r="C23" i="15"/>
  <c r="C25" i="15" s="1"/>
  <c r="C11" i="16"/>
  <c r="H7" i="16"/>
  <c r="G7" i="16"/>
  <c r="G7" i="15"/>
  <c r="F7" i="15"/>
  <c r="I6" i="15"/>
  <c r="F5" i="16"/>
  <c r="F7" i="16" s="1"/>
  <c r="E7" i="15"/>
  <c r="J6" i="15"/>
  <c r="E6" i="16"/>
  <c r="I6" i="16" s="1"/>
  <c r="E5" i="16"/>
  <c r="D6" i="16"/>
  <c r="D7" i="16" s="1"/>
  <c r="J7" i="1"/>
  <c r="I5" i="15"/>
  <c r="D7" i="15"/>
  <c r="J5" i="15"/>
  <c r="L23" i="15"/>
  <c r="L25" i="15" s="1"/>
  <c r="K23" i="15"/>
  <c r="K25" i="15" s="1"/>
  <c r="J23" i="15"/>
  <c r="J25" i="15" s="1"/>
  <c r="H23" i="15"/>
  <c r="H25" i="15" s="1"/>
  <c r="F23" i="15"/>
  <c r="F25" i="15" s="1"/>
  <c r="E23" i="15"/>
  <c r="E25" i="15" s="1"/>
  <c r="N6" i="14"/>
  <c r="D12" i="14"/>
  <c r="D20" i="14"/>
  <c r="D13" i="14"/>
  <c r="D21" i="14"/>
  <c r="D15" i="14"/>
  <c r="D16" i="14"/>
  <c r="D20" i="13"/>
  <c r="D13" i="13"/>
  <c r="D21" i="13"/>
  <c r="D14" i="13"/>
  <c r="D22" i="13"/>
  <c r="D16" i="13"/>
  <c r="D23" i="13"/>
  <c r="D25" i="13" s="1"/>
  <c r="D17" i="13"/>
  <c r="D18" i="13"/>
  <c r="D13" i="12"/>
  <c r="D21" i="12"/>
  <c r="D14" i="12"/>
  <c r="D22" i="12"/>
  <c r="D17" i="12"/>
  <c r="D11" i="12"/>
  <c r="D12" i="11"/>
  <c r="D20" i="11"/>
  <c r="D13" i="11"/>
  <c r="D21" i="11"/>
  <c r="D14" i="11"/>
  <c r="D22" i="11"/>
  <c r="D16" i="11"/>
  <c r="D17" i="11"/>
  <c r="D23" i="11"/>
  <c r="D25" i="11" s="1"/>
  <c r="D18" i="11"/>
  <c r="D12" i="10"/>
  <c r="D20" i="10"/>
  <c r="D13" i="10"/>
  <c r="D21" i="10"/>
  <c r="D14" i="10"/>
  <c r="D22" i="10"/>
  <c r="D15" i="10"/>
  <c r="D16" i="10"/>
  <c r="D17" i="10"/>
  <c r="D18" i="10"/>
  <c r="D11" i="10"/>
  <c r="D17" i="9"/>
  <c r="D18" i="9"/>
  <c r="C25" i="9"/>
  <c r="D11" i="9"/>
  <c r="D24" i="8"/>
  <c r="D23" i="8"/>
  <c r="D22" i="8"/>
  <c r="D17" i="8"/>
  <c r="D18" i="8"/>
  <c r="D17" i="7"/>
  <c r="D18" i="7"/>
  <c r="C25" i="7"/>
  <c r="D24" i="7" s="1"/>
  <c r="D11" i="7"/>
  <c r="D16" i="6"/>
  <c r="D23" i="6"/>
  <c r="D25" i="6" s="1"/>
  <c r="D17" i="6"/>
  <c r="D18" i="6"/>
  <c r="D13" i="5"/>
  <c r="D14" i="5"/>
  <c r="D15" i="5"/>
  <c r="D20" i="5"/>
  <c r="D12" i="5"/>
  <c r="D21" i="5"/>
  <c r="D22" i="5"/>
  <c r="D16" i="5"/>
  <c r="D17" i="5"/>
  <c r="D18" i="5"/>
  <c r="C25" i="5"/>
  <c r="D24" i="5" s="1"/>
  <c r="D11" i="5"/>
  <c r="D13" i="1"/>
  <c r="D20" i="1"/>
  <c r="D22" i="1"/>
  <c r="D15" i="1"/>
  <c r="I7" i="1"/>
  <c r="D16" i="1"/>
  <c r="D21" i="1"/>
  <c r="D17" i="1"/>
  <c r="D12" i="1"/>
  <c r="D14" i="1"/>
  <c r="D18" i="1"/>
  <c r="C25" i="1"/>
  <c r="D24" i="1" s="1"/>
  <c r="D11" i="1"/>
  <c r="D23" i="14" l="1"/>
  <c r="D25" i="14" s="1"/>
  <c r="D23" i="12"/>
  <c r="D25" i="12" s="1"/>
  <c r="I5" i="16"/>
  <c r="I7" i="16" s="1"/>
  <c r="D25" i="8"/>
  <c r="C23" i="16"/>
  <c r="I7" i="15"/>
  <c r="J6" i="16"/>
  <c r="E7" i="16"/>
  <c r="J7" i="16" s="1"/>
  <c r="N23" i="15"/>
  <c r="O14" i="15" s="1"/>
  <c r="M7" i="1"/>
  <c r="M5" i="15"/>
  <c r="J7" i="15"/>
  <c r="J5" i="16"/>
  <c r="D24" i="9"/>
  <c r="D23" i="9"/>
  <c r="D23" i="7"/>
  <c r="D25" i="7" s="1"/>
  <c r="D23" i="1"/>
  <c r="D25" i="1" s="1"/>
  <c r="D23" i="5"/>
  <c r="D25" i="5" s="1"/>
  <c r="C25" i="16" l="1"/>
  <c r="D24" i="16" s="1"/>
  <c r="D11" i="16"/>
  <c r="D25" i="9"/>
  <c r="D13" i="16"/>
  <c r="D16" i="16"/>
  <c r="D22" i="16"/>
  <c r="D15" i="16"/>
  <c r="D12" i="16"/>
  <c r="D23" i="16"/>
  <c r="D25" i="16" s="1"/>
  <c r="O20" i="15"/>
  <c r="D17" i="16"/>
  <c r="D21" i="16"/>
  <c r="D18" i="16"/>
  <c r="D14" i="16"/>
  <c r="D19" i="16"/>
  <c r="O18" i="15"/>
  <c r="D20" i="16"/>
  <c r="O16" i="15"/>
  <c r="O15" i="15"/>
  <c r="O13" i="15"/>
  <c r="N6" i="1"/>
  <c r="N5" i="1"/>
  <c r="M5" i="16"/>
  <c r="M7" i="15"/>
  <c r="O19" i="15"/>
  <c r="O12" i="15"/>
  <c r="N25" i="15"/>
  <c r="O17" i="15"/>
  <c r="O21" i="15"/>
  <c r="O11" i="15"/>
  <c r="O22" i="15"/>
  <c r="N5" i="15" l="1"/>
  <c r="N6" i="15"/>
  <c r="O24" i="15"/>
  <c r="O23" i="15"/>
  <c r="M7" i="16"/>
  <c r="N6" i="16" s="1"/>
  <c r="N5" i="16" l="1"/>
</calcChain>
</file>

<file path=xl/sharedStrings.xml><?xml version="1.0" encoding="utf-8"?>
<sst xmlns="http://schemas.openxmlformats.org/spreadsheetml/2006/main" count="505" uniqueCount="67">
  <si>
    <t>Pemilih</t>
  </si>
  <si>
    <t>DPT</t>
  </si>
  <si>
    <t>Memilih</t>
  </si>
  <si>
    <t>DPTb</t>
  </si>
  <si>
    <t>DPK</t>
  </si>
  <si>
    <t>DPKTb</t>
  </si>
  <si>
    <t>Jumlah</t>
  </si>
  <si>
    <t>%</t>
  </si>
  <si>
    <t>Laki-laki</t>
  </si>
  <si>
    <t>Perempuan</t>
  </si>
  <si>
    <t>Surat Suara</t>
  </si>
  <si>
    <t>Suara Sah</t>
  </si>
  <si>
    <t>Tidak Sah</t>
  </si>
  <si>
    <t>No.</t>
  </si>
  <si>
    <t>SUARA SAH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</si>
  <si>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</si>
  <si>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</si>
  <si>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</si>
  <si>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</si>
  <si>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</si>
  <si>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</si>
  <si>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</si>
  <si>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</si>
  <si>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</si>
  <si>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</si>
  <si>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14</t>
  </si>
  <si>
    <t>15</t>
  </si>
  <si>
    <t>SAH</t>
  </si>
  <si>
    <t>TSAH</t>
  </si>
  <si>
    <t>JML</t>
  </si>
  <si>
    <t>DAPIL</t>
  </si>
  <si>
    <t>JABAR-1</t>
  </si>
  <si>
    <t>(Kota Bandung dan Kota Cimahi)</t>
  </si>
  <si>
    <t>JABAR-2</t>
  </si>
  <si>
    <t>(Kab Bandung dan Bandung Barat)</t>
  </si>
  <si>
    <t>(Kab Cianjur dan Kota Bogor)</t>
  </si>
  <si>
    <t>JABAR-3</t>
  </si>
  <si>
    <t>JABAR-4</t>
  </si>
  <si>
    <t>(Kab Sukabumi dan Kota Sukabumi)</t>
  </si>
  <si>
    <t>(Kab Bogor)</t>
  </si>
  <si>
    <t>JABAR-5</t>
  </si>
  <si>
    <t>JABAR-6</t>
  </si>
  <si>
    <t>(Kota Bekasi dan Kota Depok)</t>
  </si>
  <si>
    <t>JABAR-7</t>
  </si>
  <si>
    <t>(Kab Karawang-Purwakarta-Bekasi)</t>
  </si>
  <si>
    <t>JABAR-8</t>
  </si>
  <si>
    <t>(Kab Indramayu-Kab Cirebon-Kota Cirebon)</t>
  </si>
  <si>
    <t>JABAR-9</t>
  </si>
  <si>
    <t>(Kab Subang-Majalengka-Sumedang)</t>
  </si>
  <si>
    <t>JABAR-10</t>
  </si>
  <si>
    <t>(Kab Kuningan-Ciamis-Kota Banjar)</t>
  </si>
  <si>
    <t>JABAR-11</t>
  </si>
  <si>
    <t>(Kab Garut-Tasikmalaya-Kota Tasikmalaya)</t>
  </si>
  <si>
    <t>JUMLAH</t>
  </si>
  <si>
    <t>REKAP JABAR</t>
  </si>
  <si>
    <t>(Seluruh Dapil)</t>
  </si>
  <si>
    <t>JABAR-XI</t>
  </si>
  <si>
    <t>JABAR-X</t>
  </si>
  <si>
    <t>JABAR-IX</t>
  </si>
  <si>
    <t>JABAR-VIII</t>
  </si>
  <si>
    <t>JABAR-VII</t>
  </si>
  <si>
    <t>JABAR-VI</t>
  </si>
  <si>
    <t>JABAR-V</t>
  </si>
  <si>
    <t>JABAR-IV</t>
  </si>
  <si>
    <t>JABAR-III</t>
  </si>
  <si>
    <t>JABAR-II</t>
  </si>
  <si>
    <t>JABAR-I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</si>
</sst>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1" applyFont="1" applyBorder="1"/>
    <xf numFmtId="0" fontId="2" fillId="2" borderId="1" xfId="0" applyFont="1" applyFill="1" applyBorder="1" applyAlignment="1">
      <alignment horizontal="center"/>
    </xf>
    <xf numFmtId="9" fontId="0" fillId="0" borderId="1" xfId="2" applyFont="1" applyBorder="1"/>
    <xf numFmtId="0" fontId="0" fillId="0" borderId="0" xfId="0" applyAlignment="1">
      <alignment horizontal="center"/>
    </xf>
    <xf numFmtId="164" fontId="0" fillId="0" borderId="0" xfId="1" applyFont="1"/>
    <xf numFmtId="10" fontId="0" fillId="0" borderId="0" xfId="2" applyNumberFormat="1" applyFont="1"/>
    <xf numFmtId="0" fontId="0" fillId="0" borderId="1" xfId="0" quotePrefix="1" applyBorder="1" applyAlignment="1">
      <alignment horizontal="center"/>
    </xf>
    <xf numFmtId="10" fontId="0" fillId="0" borderId="1" xfId="2" applyNumberFormat="1" applyFont="1" applyBorder="1"/>
    <xf numFmtId="0" fontId="0" fillId="2" borderId="1" xfId="0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1" xfId="1" applyFont="1" applyFill="1" applyBorder="1"/>
    <xf numFmtId="10" fontId="0" fillId="3" borderId="1" xfId="2" applyNumberFormat="1" applyFont="1" applyFill="1" applyBorder="1"/>
    <xf numFmtId="9" fontId="0" fillId="3" borderId="1" xfId="1" applyNumberFormat="1" applyFont="1" applyFill="1" applyBorder="1"/>
    <xf numFmtId="164" fontId="0" fillId="0" borderId="1" xfId="0" applyNumberFormat="1" applyBorder="1"/>
    <xf numFmtId="9" fontId="0" fillId="3" borderId="1" xfId="2" applyFont="1" applyFill="1" applyBorder="1"/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3346"/>
      <color rgb="FF235831"/>
      <color rgb="FFFFC000"/>
      <color rgb="FF00CC5C"/>
      <color rgb="FF0070C0"/>
      <color rgb="FF87BFE4"/>
      <color rgb="FFE5222A"/>
      <color rgb="FFFFFF00"/>
      <color rgb="FFFF0000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5DF-40F8-A493-389843FFB8DE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E5DF-40F8-A493-389843FFB8DE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5DF-40F8-A493-389843FFB8DE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E5DF-40F8-A493-389843FFB8DE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E5DF-40F8-A493-389843FFB8DE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E5DF-40F8-A493-389843FFB8DE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E5DF-40F8-A493-389843FFB8DE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8-E5DF-40F8-A493-389843FFB8DE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E5DF-40F8-A493-389843FFB8DE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A-E5DF-40F8-A493-389843FFB8DE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E5DF-40F8-A493-389843FFB8DE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E5DF-40F8-A493-389843FFB8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'JABAR-I'!$B$11:$B$22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'JABAR-I'!$C$11:$C$22</c:f>
              <c:numCache>
                <c:formatCode>_-* #,##0_-;\-* #,##0_-;_-* "-"_-;_-@_-</c:formatCode>
                <c:ptCount val="12"/>
                <c:pt idx="0">
                  <c:v>96979</c:v>
                </c:pt>
                <c:pt idx="1">
                  <c:v>56098</c:v>
                </c:pt>
                <c:pt idx="2">
                  <c:v>165442</c:v>
                </c:pt>
                <c:pt idx="3">
                  <c:v>329095</c:v>
                </c:pt>
                <c:pt idx="4">
                  <c:v>149982</c:v>
                </c:pt>
                <c:pt idx="5">
                  <c:v>220728</c:v>
                </c:pt>
                <c:pt idx="6">
                  <c:v>115236</c:v>
                </c:pt>
                <c:pt idx="7">
                  <c:v>63390</c:v>
                </c:pt>
                <c:pt idx="8">
                  <c:v>90496</c:v>
                </c:pt>
                <c:pt idx="9">
                  <c:v>99538</c:v>
                </c:pt>
                <c:pt idx="10">
                  <c:v>34090</c:v>
                </c:pt>
                <c:pt idx="11">
                  <c:v>9644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F-40F8-A493-389843FFB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9041792"/>
        <c:axId val="219043328"/>
        <c:axId val="0"/>
      </c:bar3DChart>
      <c:catAx>
        <c:axId val="21904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043328"/>
        <c:crosses val="autoZero"/>
        <c:auto val="1"/>
        <c:lblAlgn val="ctr"/>
        <c:lblOffset val="100"/>
        <c:noMultiLvlLbl val="0"/>
      </c:catAx>
      <c:valAx>
        <c:axId val="219043328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219041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96B-4342-8213-1E8E6427FAD5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96B-4342-8213-1E8E6427FAD5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096B-4342-8213-1E8E6427FAD5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096B-4342-8213-1E8E6427FAD5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096B-4342-8213-1E8E6427FAD5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096B-4342-8213-1E8E6427FAD5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096B-4342-8213-1E8E6427FAD5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096B-4342-8213-1E8E6427FAD5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096B-4342-8213-1E8E6427FAD5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096B-4342-8213-1E8E6427FAD5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096B-4342-8213-1E8E6427FAD5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096B-4342-8213-1E8E6427FA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'JABAR-X'!$B$11:$B$22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'JABAR-X'!$C$11:$C$22</c:f>
              <c:numCache>
                <c:formatCode>_-* #,##0_-;\-* #,##0_-;_-* "-"_-;_-@_-</c:formatCode>
                <c:ptCount val="12"/>
                <c:pt idx="0">
                  <c:v>78251</c:v>
                </c:pt>
                <c:pt idx="1">
                  <c:v>104694</c:v>
                </c:pt>
                <c:pt idx="2">
                  <c:v>168738</c:v>
                </c:pt>
                <c:pt idx="3">
                  <c:v>313984</c:v>
                </c:pt>
                <c:pt idx="4">
                  <c:v>214519</c:v>
                </c:pt>
                <c:pt idx="5">
                  <c:v>89400</c:v>
                </c:pt>
                <c:pt idx="6">
                  <c:v>137215</c:v>
                </c:pt>
                <c:pt idx="7">
                  <c:v>184161</c:v>
                </c:pt>
                <c:pt idx="8">
                  <c:v>129544</c:v>
                </c:pt>
                <c:pt idx="9">
                  <c:v>49996</c:v>
                </c:pt>
                <c:pt idx="10">
                  <c:v>17721</c:v>
                </c:pt>
                <c:pt idx="11">
                  <c:v>7346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96B-4342-8213-1E8E6427F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75944448"/>
        <c:axId val="175945984"/>
        <c:axId val="0"/>
      </c:bar3DChart>
      <c:catAx>
        <c:axId val="17594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45984"/>
        <c:crosses val="autoZero"/>
        <c:auto val="1"/>
        <c:lblAlgn val="ctr"/>
        <c:lblOffset val="100"/>
        <c:noMultiLvlLbl val="0"/>
      </c:catAx>
      <c:valAx>
        <c:axId val="175945984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7594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277F-4E2B-AA3E-FA387F1274D6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277F-4E2B-AA3E-FA387F1274D6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277F-4E2B-AA3E-FA387F1274D6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277F-4E2B-AA3E-FA387F1274D6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277F-4E2B-AA3E-FA387F1274D6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277F-4E2B-AA3E-FA387F1274D6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277F-4E2B-AA3E-FA387F1274D6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277F-4E2B-AA3E-FA387F1274D6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277F-4E2B-AA3E-FA387F1274D6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277F-4E2B-AA3E-FA387F1274D6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277F-4E2B-AA3E-FA387F1274D6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277F-4E2B-AA3E-FA387F1274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'JABAR-XI'!$B$11:$B$22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'JABAR-XI'!$C$11:$C$22</c:f>
              <c:numCache>
                <c:formatCode>_-* #,##0_-;\-* #,##0_-;_-* "-"_-;_-@_-</c:formatCode>
                <c:ptCount val="12"/>
                <c:pt idx="0">
                  <c:v>105687</c:v>
                </c:pt>
                <c:pt idx="1">
                  <c:v>337170</c:v>
                </c:pt>
                <c:pt idx="2">
                  <c:v>187093</c:v>
                </c:pt>
                <c:pt idx="3">
                  <c:v>303513</c:v>
                </c:pt>
                <c:pt idx="4">
                  <c:v>369901</c:v>
                </c:pt>
                <c:pt idx="5">
                  <c:v>175688</c:v>
                </c:pt>
                <c:pt idx="6">
                  <c:v>230886</c:v>
                </c:pt>
                <c:pt idx="7">
                  <c:v>223104</c:v>
                </c:pt>
                <c:pt idx="8">
                  <c:v>342330</c:v>
                </c:pt>
                <c:pt idx="9">
                  <c:v>100406</c:v>
                </c:pt>
                <c:pt idx="10">
                  <c:v>53338</c:v>
                </c:pt>
                <c:pt idx="11">
                  <c:v>15139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77F-4E2B-AA3E-FA387F127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98873856"/>
        <c:axId val="198875392"/>
        <c:axId val="0"/>
      </c:bar3DChart>
      <c:catAx>
        <c:axId val="1988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875392"/>
        <c:crosses val="autoZero"/>
        <c:auto val="1"/>
        <c:lblAlgn val="ctr"/>
        <c:lblOffset val="100"/>
        <c:noMultiLvlLbl val="0"/>
      </c:catAx>
      <c:valAx>
        <c:axId val="198875392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9887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A09-40F5-8644-3FEDFD716E46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A09-40F5-8644-3FEDFD716E46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A09-40F5-8644-3FEDFD716E46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5A09-40F5-8644-3FEDFD716E46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5A09-40F5-8644-3FEDFD716E46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5A09-40F5-8644-3FEDFD716E46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5A09-40F5-8644-3FEDFD716E46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5A09-40F5-8644-3FEDFD716E46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5A09-40F5-8644-3FEDFD716E46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5A09-40F5-8644-3FEDFD716E46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5A09-40F5-8644-3FEDFD716E46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5A09-40F5-8644-3FEDFD716E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'JABAR-GRAF'!$B$11:$B$22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'JABAR-GRAF'!$C$11:$C$22</c:f>
              <c:numCache>
                <c:formatCode>_-* #,##0_-;\-* #,##0_-;_-* "-"_-;_-@_-</c:formatCode>
                <c:ptCount val="12"/>
                <c:pt idx="0">
                  <c:v>1035728</c:v>
                </c:pt>
                <c:pt idx="1">
                  <c:v>1572734</c:v>
                </c:pt>
                <c:pt idx="2">
                  <c:v>1903548</c:v>
                </c:pt>
                <c:pt idx="3">
                  <c:v>4159411</c:v>
                </c:pt>
                <c:pt idx="4">
                  <c:v>3540629</c:v>
                </c:pt>
                <c:pt idx="5">
                  <c:v>2378762</c:v>
                </c:pt>
                <c:pt idx="6">
                  <c:v>1931014</c:v>
                </c:pt>
                <c:pt idx="7">
                  <c:v>1391480</c:v>
                </c:pt>
                <c:pt idx="8">
                  <c:v>1631804</c:v>
                </c:pt>
                <c:pt idx="9">
                  <c:v>1157286</c:v>
                </c:pt>
                <c:pt idx="10">
                  <c:v>368483</c:v>
                </c:pt>
                <c:pt idx="11">
                  <c:v>119748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A09-40F5-8644-3FEDFD716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99025408"/>
        <c:axId val="199026944"/>
        <c:axId val="0"/>
      </c:bar3DChart>
      <c:catAx>
        <c:axId val="19902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026944"/>
        <c:crosses val="autoZero"/>
        <c:auto val="1"/>
        <c:lblAlgn val="ctr"/>
        <c:lblOffset val="100"/>
        <c:noMultiLvlLbl val="0"/>
      </c:catAx>
      <c:valAx>
        <c:axId val="199026944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99025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EFE-422E-84AC-D72D05DE74E3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EFE-422E-84AC-D72D05DE74E3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EFE-422E-84AC-D72D05DE74E3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5EFE-422E-84AC-D72D05DE74E3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5EFE-422E-84AC-D72D05DE74E3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5EFE-422E-84AC-D72D05DE74E3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5EFE-422E-84AC-D72D05DE74E3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5EFE-422E-84AC-D72D05DE74E3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5EFE-422E-84AC-D72D05DE74E3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5EFE-422E-84AC-D72D05DE74E3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5EFE-422E-84AC-D72D05DE74E3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5EFE-422E-84AC-D72D05DE74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'JABAR-II'!$B$11:$B$22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'JABAR-II'!$C$11:$C$22</c:f>
              <c:numCache>
                <c:formatCode>_-* #,##0_-;\-* #,##0_-;_-* "-"_-;_-@_-</c:formatCode>
                <c:ptCount val="12"/>
                <c:pt idx="0">
                  <c:v>118981</c:v>
                </c:pt>
                <c:pt idx="1">
                  <c:v>164779</c:v>
                </c:pt>
                <c:pt idx="2">
                  <c:v>188925</c:v>
                </c:pt>
                <c:pt idx="3">
                  <c:v>458909</c:v>
                </c:pt>
                <c:pt idx="4">
                  <c:v>431915</c:v>
                </c:pt>
                <c:pt idx="5">
                  <c:v>274411</c:v>
                </c:pt>
                <c:pt idx="6">
                  <c:v>309279</c:v>
                </c:pt>
                <c:pt idx="7">
                  <c:v>136765</c:v>
                </c:pt>
                <c:pt idx="8">
                  <c:v>120748</c:v>
                </c:pt>
                <c:pt idx="9">
                  <c:v>143900</c:v>
                </c:pt>
                <c:pt idx="10">
                  <c:v>58854</c:v>
                </c:pt>
                <c:pt idx="11">
                  <c:v>15473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EFE-422E-84AC-D72D05DE7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45343616"/>
        <c:axId val="145345152"/>
        <c:axId val="0"/>
      </c:bar3DChart>
      <c:catAx>
        <c:axId val="14534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345152"/>
        <c:crosses val="autoZero"/>
        <c:auto val="1"/>
        <c:lblAlgn val="ctr"/>
        <c:lblOffset val="100"/>
        <c:noMultiLvlLbl val="0"/>
      </c:catAx>
      <c:valAx>
        <c:axId val="145345152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45343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3F8-4FC7-98B3-01F92C75CCC3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13F8-4FC7-98B3-01F92C75CCC3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13F8-4FC7-98B3-01F92C75CCC3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13F8-4FC7-98B3-01F92C75CCC3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13F8-4FC7-98B3-01F92C75CCC3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13F8-4FC7-98B3-01F92C75CCC3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13F8-4FC7-98B3-01F92C75CCC3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13F8-4FC7-98B3-01F92C75CCC3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13F8-4FC7-98B3-01F92C75CCC3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13F8-4FC7-98B3-01F92C75CCC3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13F8-4FC7-98B3-01F92C75CCC3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13F8-4FC7-98B3-01F92C75CC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'JABAR-III'!$B$11:$B$22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'JABAR-III'!$C$11:$C$22</c:f>
              <c:numCache>
                <c:formatCode>_-* #,##0_-;\-* #,##0_-;_-* "-"_-;_-@_-</c:formatCode>
                <c:ptCount val="12"/>
                <c:pt idx="0">
                  <c:v>63780</c:v>
                </c:pt>
                <c:pt idx="1">
                  <c:v>89244</c:v>
                </c:pt>
                <c:pt idx="2">
                  <c:v>157667</c:v>
                </c:pt>
                <c:pt idx="3">
                  <c:v>243176</c:v>
                </c:pt>
                <c:pt idx="4">
                  <c:v>254742</c:v>
                </c:pt>
                <c:pt idx="5">
                  <c:v>133647</c:v>
                </c:pt>
                <c:pt idx="6">
                  <c:v>222686</c:v>
                </c:pt>
                <c:pt idx="7">
                  <c:v>67575</c:v>
                </c:pt>
                <c:pt idx="8">
                  <c:v>100955</c:v>
                </c:pt>
                <c:pt idx="9">
                  <c:v>104716</c:v>
                </c:pt>
                <c:pt idx="10">
                  <c:v>36908</c:v>
                </c:pt>
                <c:pt idx="11">
                  <c:v>10936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3F8-4FC7-98B3-01F92C75C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46830464"/>
        <c:axId val="146832000"/>
        <c:axId val="0"/>
      </c:bar3DChart>
      <c:catAx>
        <c:axId val="14683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832000"/>
        <c:crosses val="autoZero"/>
        <c:auto val="1"/>
        <c:lblAlgn val="ctr"/>
        <c:lblOffset val="100"/>
        <c:noMultiLvlLbl val="0"/>
      </c:catAx>
      <c:valAx>
        <c:axId val="146832000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46830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907-42E0-8407-4578DFD283E1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1907-42E0-8407-4578DFD283E1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1907-42E0-8407-4578DFD283E1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1907-42E0-8407-4578DFD283E1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1907-42E0-8407-4578DFD283E1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1907-42E0-8407-4578DFD283E1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1907-42E0-8407-4578DFD283E1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1907-42E0-8407-4578DFD283E1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1907-42E0-8407-4578DFD283E1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1907-42E0-8407-4578DFD283E1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1907-42E0-8407-4578DFD283E1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1907-42E0-8407-4578DFD283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'JABAR-IV'!$B$11:$B$22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'JABAR-IV'!$C$11:$C$22</c:f>
              <c:numCache>
                <c:formatCode>_-* #,##0_-;\-* #,##0_-;_-* "-"_-;_-@_-</c:formatCode>
                <c:ptCount val="12"/>
                <c:pt idx="0">
                  <c:v>58619</c:v>
                </c:pt>
                <c:pt idx="1">
                  <c:v>67854</c:v>
                </c:pt>
                <c:pt idx="2">
                  <c:v>131156</c:v>
                </c:pt>
                <c:pt idx="3">
                  <c:v>189011</c:v>
                </c:pt>
                <c:pt idx="4">
                  <c:v>211831</c:v>
                </c:pt>
                <c:pt idx="5">
                  <c:v>118565</c:v>
                </c:pt>
                <c:pt idx="6">
                  <c:v>99899</c:v>
                </c:pt>
                <c:pt idx="7">
                  <c:v>175742</c:v>
                </c:pt>
                <c:pt idx="8">
                  <c:v>127217</c:v>
                </c:pt>
                <c:pt idx="9">
                  <c:v>80901</c:v>
                </c:pt>
                <c:pt idx="10">
                  <c:v>14392</c:v>
                </c:pt>
                <c:pt idx="11">
                  <c:v>7873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907-42E0-8407-4578DFD28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47104896"/>
        <c:axId val="147106432"/>
        <c:axId val="0"/>
      </c:bar3DChart>
      <c:catAx>
        <c:axId val="14710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106432"/>
        <c:crosses val="autoZero"/>
        <c:auto val="1"/>
        <c:lblAlgn val="ctr"/>
        <c:lblOffset val="100"/>
        <c:noMultiLvlLbl val="0"/>
      </c:catAx>
      <c:valAx>
        <c:axId val="147106432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47104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2D68-4426-B2D7-330680E5D117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2D68-4426-B2D7-330680E5D117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2D68-4426-B2D7-330680E5D117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2D68-4426-B2D7-330680E5D117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2D68-4426-B2D7-330680E5D117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2D68-4426-B2D7-330680E5D117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2D68-4426-B2D7-330680E5D117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2D68-4426-B2D7-330680E5D117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2D68-4426-B2D7-330680E5D117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2D68-4426-B2D7-330680E5D117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2D68-4426-B2D7-330680E5D117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2D68-4426-B2D7-330680E5D1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'JABAR-V'!$B$11:$B$22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'JABAR-V'!$C$11:$C$22</c:f>
              <c:numCache>
                <c:formatCode>_-* #,##0_-;\-* #,##0_-;_-* "-"_-;_-@_-</c:formatCode>
                <c:ptCount val="12"/>
                <c:pt idx="0">
                  <c:v>113490</c:v>
                </c:pt>
                <c:pt idx="1">
                  <c:v>107879</c:v>
                </c:pt>
                <c:pt idx="2">
                  <c:v>148011</c:v>
                </c:pt>
                <c:pt idx="3">
                  <c:v>345307</c:v>
                </c:pt>
                <c:pt idx="4">
                  <c:v>377588</c:v>
                </c:pt>
                <c:pt idx="5">
                  <c:v>319846</c:v>
                </c:pt>
                <c:pt idx="6">
                  <c:v>164422</c:v>
                </c:pt>
                <c:pt idx="7">
                  <c:v>115933</c:v>
                </c:pt>
                <c:pt idx="8">
                  <c:v>249578</c:v>
                </c:pt>
                <c:pt idx="9">
                  <c:v>109489</c:v>
                </c:pt>
                <c:pt idx="10">
                  <c:v>34918</c:v>
                </c:pt>
                <c:pt idx="11">
                  <c:v>7311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D68-4426-B2D7-330680E5D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75403776"/>
        <c:axId val="175405312"/>
        <c:axId val="0"/>
      </c:bar3DChart>
      <c:catAx>
        <c:axId val="17540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05312"/>
        <c:crosses val="autoZero"/>
        <c:auto val="1"/>
        <c:lblAlgn val="ctr"/>
        <c:lblOffset val="100"/>
        <c:noMultiLvlLbl val="0"/>
      </c:catAx>
      <c:valAx>
        <c:axId val="175405312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75403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71A0-4387-B48E-B4FDF256E417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71A0-4387-B48E-B4FDF256E417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71A0-4387-B48E-B4FDF256E417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71A0-4387-B48E-B4FDF256E417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71A0-4387-B48E-B4FDF256E417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71A0-4387-B48E-B4FDF256E417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71A0-4387-B48E-B4FDF256E417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71A0-4387-B48E-B4FDF256E417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71A0-4387-B48E-B4FDF256E417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71A0-4387-B48E-B4FDF256E417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71A0-4387-B48E-B4FDF256E417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71A0-4387-B48E-B4FDF256E4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'JABAR-VI'!$B$11:$B$22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'JABAR-VI'!$C$11:$C$22</c:f>
              <c:numCache>
                <c:formatCode>_-* #,##0_-;\-* #,##0_-;_-* "-"_-;_-@_-</c:formatCode>
                <c:ptCount val="12"/>
                <c:pt idx="0">
                  <c:v>50203</c:v>
                </c:pt>
                <c:pt idx="1">
                  <c:v>78897</c:v>
                </c:pt>
                <c:pt idx="2">
                  <c:v>233738</c:v>
                </c:pt>
                <c:pt idx="3">
                  <c:v>433127</c:v>
                </c:pt>
                <c:pt idx="4">
                  <c:v>209513</c:v>
                </c:pt>
                <c:pt idx="5">
                  <c:v>283126</c:v>
                </c:pt>
                <c:pt idx="6">
                  <c:v>121262</c:v>
                </c:pt>
                <c:pt idx="7">
                  <c:v>126457</c:v>
                </c:pt>
                <c:pt idx="8">
                  <c:v>112758</c:v>
                </c:pt>
                <c:pt idx="9">
                  <c:v>113633</c:v>
                </c:pt>
                <c:pt idx="10">
                  <c:v>24932</c:v>
                </c:pt>
                <c:pt idx="11">
                  <c:v>11724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1A0-4387-B48E-B4FDF256E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75539328"/>
        <c:axId val="175540864"/>
        <c:axId val="0"/>
      </c:bar3DChart>
      <c:catAx>
        <c:axId val="17553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540864"/>
        <c:crosses val="autoZero"/>
        <c:auto val="1"/>
        <c:lblAlgn val="ctr"/>
        <c:lblOffset val="100"/>
        <c:noMultiLvlLbl val="0"/>
      </c:catAx>
      <c:valAx>
        <c:axId val="175540864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75539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B7B-4F0F-A97C-0538456CD0E5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BB7B-4F0F-A97C-0538456CD0E5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BB7B-4F0F-A97C-0538456CD0E5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BB7B-4F0F-A97C-0538456CD0E5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BB7B-4F0F-A97C-0538456CD0E5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BB7B-4F0F-A97C-0538456CD0E5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BB7B-4F0F-A97C-0538456CD0E5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BB7B-4F0F-A97C-0538456CD0E5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BB7B-4F0F-A97C-0538456CD0E5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BB7B-4F0F-A97C-0538456CD0E5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BB7B-4F0F-A97C-0538456CD0E5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BB7B-4F0F-A97C-0538456CD0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'JABAR-VII'!$B$11:$B$22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'JABAR-VII'!$C$11:$C$22</c:f>
              <c:numCache>
                <c:formatCode>_-* #,##0_-;\-* #,##0_-;_-* "-"_-;_-@_-</c:formatCode>
                <c:ptCount val="12"/>
                <c:pt idx="0">
                  <c:v>125620</c:v>
                </c:pt>
                <c:pt idx="1">
                  <c:v>162383</c:v>
                </c:pt>
                <c:pt idx="2">
                  <c:v>234477</c:v>
                </c:pt>
                <c:pt idx="3">
                  <c:v>608658</c:v>
                </c:pt>
                <c:pt idx="4">
                  <c:v>539911</c:v>
                </c:pt>
                <c:pt idx="5">
                  <c:v>373811</c:v>
                </c:pt>
                <c:pt idx="6">
                  <c:v>206295</c:v>
                </c:pt>
                <c:pt idx="7">
                  <c:v>154557</c:v>
                </c:pt>
                <c:pt idx="8">
                  <c:v>160208</c:v>
                </c:pt>
                <c:pt idx="9">
                  <c:v>135598</c:v>
                </c:pt>
                <c:pt idx="10">
                  <c:v>48441</c:v>
                </c:pt>
                <c:pt idx="11">
                  <c:v>12477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B7B-4F0F-A97C-0538456CD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75649920"/>
        <c:axId val="175651456"/>
        <c:axId val="0"/>
      </c:bar3DChart>
      <c:catAx>
        <c:axId val="17564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651456"/>
        <c:crosses val="autoZero"/>
        <c:auto val="1"/>
        <c:lblAlgn val="ctr"/>
        <c:lblOffset val="100"/>
        <c:noMultiLvlLbl val="0"/>
      </c:catAx>
      <c:valAx>
        <c:axId val="175651456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7564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636-4DF9-9A7C-F0EA722F7773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636-4DF9-9A7C-F0EA722F7773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636-4DF9-9A7C-F0EA722F7773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636-4DF9-9A7C-F0EA722F7773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D636-4DF9-9A7C-F0EA722F7773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D636-4DF9-9A7C-F0EA722F7773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D636-4DF9-9A7C-F0EA722F7773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D636-4DF9-9A7C-F0EA722F7773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D636-4DF9-9A7C-F0EA722F7773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D636-4DF9-9A7C-F0EA722F7773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D636-4DF9-9A7C-F0EA722F7773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D636-4DF9-9A7C-F0EA722F77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'JABAR-VIII'!$B$11:$B$22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'JABAR-VIII'!$C$11:$C$22</c:f>
              <c:numCache>
                <c:formatCode>_-* #,##0_-;\-* #,##0_-;_-* "-"_-;_-@_-</c:formatCode>
                <c:ptCount val="12"/>
                <c:pt idx="0">
                  <c:v>109818</c:v>
                </c:pt>
                <c:pt idx="1">
                  <c:v>241657</c:v>
                </c:pt>
                <c:pt idx="2">
                  <c:v>131850</c:v>
                </c:pt>
                <c:pt idx="3">
                  <c:v>413101</c:v>
                </c:pt>
                <c:pt idx="4">
                  <c:v>445760</c:v>
                </c:pt>
                <c:pt idx="5">
                  <c:v>214523</c:v>
                </c:pt>
                <c:pt idx="6">
                  <c:v>120914</c:v>
                </c:pt>
                <c:pt idx="7">
                  <c:v>53113</c:v>
                </c:pt>
                <c:pt idx="8">
                  <c:v>65018</c:v>
                </c:pt>
                <c:pt idx="9">
                  <c:v>128972</c:v>
                </c:pt>
                <c:pt idx="10">
                  <c:v>21356</c:v>
                </c:pt>
                <c:pt idx="11">
                  <c:v>6920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636-4DF9-9A7C-F0EA722F7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75731456"/>
        <c:axId val="175732992"/>
        <c:axId val="0"/>
      </c:bar3DChart>
      <c:catAx>
        <c:axId val="17573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732992"/>
        <c:crosses val="autoZero"/>
        <c:auto val="1"/>
        <c:lblAlgn val="ctr"/>
        <c:lblOffset val="100"/>
        <c:noMultiLvlLbl val="0"/>
      </c:catAx>
      <c:valAx>
        <c:axId val="175732992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75731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727-4189-9332-9D6697A2537C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B727-4189-9332-9D6697A2537C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B727-4189-9332-9D6697A2537C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B727-4189-9332-9D6697A2537C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B727-4189-9332-9D6697A2537C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B727-4189-9332-9D6697A2537C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B727-4189-9332-9D6697A2537C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B727-4189-9332-9D6697A2537C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B727-4189-9332-9D6697A2537C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B727-4189-9332-9D6697A2537C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B727-4189-9332-9D6697A2537C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B727-4189-9332-9D6697A253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'JABAR-IX'!$B$11:$B$22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'JABAR-IX'!$C$11:$C$22</c:f>
              <c:numCache>
                <c:formatCode>_-* #,##0_-;\-* #,##0_-;_-* "-"_-;_-@_-</c:formatCode>
                <c:ptCount val="12"/>
                <c:pt idx="0">
                  <c:v>114300</c:v>
                </c:pt>
                <c:pt idx="1">
                  <c:v>162079</c:v>
                </c:pt>
                <c:pt idx="2">
                  <c:v>156451</c:v>
                </c:pt>
                <c:pt idx="3">
                  <c:v>521530</c:v>
                </c:pt>
                <c:pt idx="4">
                  <c:v>334967</c:v>
                </c:pt>
                <c:pt idx="5">
                  <c:v>175017</c:v>
                </c:pt>
                <c:pt idx="6">
                  <c:v>202920</c:v>
                </c:pt>
                <c:pt idx="7">
                  <c:v>90683</c:v>
                </c:pt>
                <c:pt idx="8">
                  <c:v>132952</c:v>
                </c:pt>
                <c:pt idx="9">
                  <c:v>90137</c:v>
                </c:pt>
                <c:pt idx="10">
                  <c:v>23533</c:v>
                </c:pt>
                <c:pt idx="11">
                  <c:v>14905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727-4189-9332-9D6697A25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75842048"/>
        <c:axId val="175843584"/>
        <c:axId val="0"/>
      </c:bar3DChart>
      <c:catAx>
        <c:axId val="17584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843584"/>
        <c:crosses val="autoZero"/>
        <c:auto val="1"/>
        <c:lblAlgn val="ctr"/>
        <c:lblOffset val="100"/>
        <c:noMultiLvlLbl val="0"/>
      </c:catAx>
      <c:valAx>
        <c:axId val="175843584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75842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0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2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2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4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5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6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7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8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9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6"/>
  <sheetViews>
    <sheetView topLeftCell="A5" workbookViewId="0">
      <selection activeCell="J6" sqref="J6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0.5703125" bestFit="1" customWidth="1"/>
    <col min="5" max="5" width="10.85546875" customWidth="1"/>
    <col min="9" max="9" width="12.5703125" customWidth="1"/>
    <col min="13" max="13" width="10.5703125" bestFit="1" customWidth="1"/>
  </cols>
  <sheetData>
    <row r="2" spans="2:14" x14ac:dyDescent="0.25">
      <c r="C2" s="7" t="s">
        <v>30</v>
      </c>
      <c r="D2" t="s">
        <v>66</v>
      </c>
      <c r="E2" t="s">
        <v>32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1021525</v>
      </c>
      <c r="E5" s="3">
        <v>721395</v>
      </c>
      <c r="F5" s="3">
        <v>5229</v>
      </c>
      <c r="G5" s="3">
        <v>1673</v>
      </c>
      <c r="H5" s="3">
        <v>15357</v>
      </c>
      <c r="I5" s="3">
        <f>SUM(E5:H5)</f>
        <v>743654</v>
      </c>
      <c r="J5" s="5">
        <f>E5/D5</f>
        <v>0.70619417048040922</v>
      </c>
      <c r="L5" s="1" t="s">
        <v>11</v>
      </c>
      <c r="M5" s="3">
        <f>C23</f>
        <v>1430718</v>
      </c>
      <c r="N5" s="5">
        <f>M5/M7</f>
        <v>0.92922773164640815</v>
      </c>
    </row>
    <row r="6" spans="2:14" x14ac:dyDescent="0.25">
      <c r="C6" s="2" t="s">
        <v>9</v>
      </c>
      <c r="D6" s="3">
        <v>1021591</v>
      </c>
      <c r="E6" s="3">
        <v>773879</v>
      </c>
      <c r="F6" s="3">
        <v>4168</v>
      </c>
      <c r="G6" s="3">
        <v>1718</v>
      </c>
      <c r="H6" s="3">
        <v>16266</v>
      </c>
      <c r="I6" s="3">
        <f>SUM(E6:H6)</f>
        <v>796031</v>
      </c>
      <c r="J6" s="5">
        <f t="shared" ref="J6:J7" si="0">E6/D6</f>
        <v>0.75752331412473284</v>
      </c>
      <c r="L6" s="1" t="s">
        <v>12</v>
      </c>
      <c r="M6" s="3">
        <f>C24</f>
        <v>108967</v>
      </c>
      <c r="N6" s="5">
        <f>M6/M7</f>
        <v>7.0772268353591808E-2</v>
      </c>
    </row>
    <row r="7" spans="2:14" x14ac:dyDescent="0.25">
      <c r="C7" s="2" t="s">
        <v>6</v>
      </c>
      <c r="D7" s="3">
        <f>SUM(D5:D6)</f>
        <v>2043116</v>
      </c>
      <c r="E7" s="3">
        <f t="shared" ref="E7:I7" si="1">SUM(E5:E6)</f>
        <v>1495274</v>
      </c>
      <c r="F7" s="3">
        <f t="shared" si="1"/>
        <v>9397</v>
      </c>
      <c r="G7" s="3">
        <f t="shared" si="1"/>
        <v>3391</v>
      </c>
      <c r="H7" s="3">
        <f t="shared" si="1"/>
        <v>31623</v>
      </c>
      <c r="I7" s="3">
        <f t="shared" si="1"/>
        <v>1539685</v>
      </c>
      <c r="J7" s="5">
        <f t="shared" si="0"/>
        <v>0.73185957136060797</v>
      </c>
      <c r="L7" s="1" t="s">
        <v>6</v>
      </c>
      <c r="M7" s="3">
        <f>SUM(M5:M6)</f>
        <v>1539685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96979</v>
      </c>
      <c r="D11" s="10">
        <f>C11/C$23</f>
        <v>6.778344859014844E-2</v>
      </c>
    </row>
    <row r="12" spans="2:14" x14ac:dyDescent="0.25">
      <c r="B12" s="9" t="s">
        <v>16</v>
      </c>
      <c r="C12" s="3">
        <v>56098</v>
      </c>
      <c r="D12" s="10">
        <f t="shared" ref="D12:D22" si="2">C12/C$23</f>
        <v>3.9209683529528527E-2</v>
      </c>
    </row>
    <row r="13" spans="2:14" x14ac:dyDescent="0.25">
      <c r="B13" s="9" t="s">
        <v>17</v>
      </c>
      <c r="C13" s="3">
        <v>165442</v>
      </c>
      <c r="D13" s="10">
        <f t="shared" si="2"/>
        <v>0.11563564587850296</v>
      </c>
    </row>
    <row r="14" spans="2:14" x14ac:dyDescent="0.25">
      <c r="B14" s="9" t="s">
        <v>18</v>
      </c>
      <c r="C14" s="3">
        <v>329095</v>
      </c>
      <c r="D14" s="10">
        <f t="shared" si="2"/>
        <v>0.23002087063977666</v>
      </c>
    </row>
    <row r="15" spans="2:14" x14ac:dyDescent="0.25">
      <c r="B15" s="9" t="s">
        <v>19</v>
      </c>
      <c r="C15" s="3">
        <v>149982</v>
      </c>
      <c r="D15" s="10">
        <f t="shared" si="2"/>
        <v>0.10482988261837763</v>
      </c>
    </row>
    <row r="16" spans="2:14" x14ac:dyDescent="0.25">
      <c r="B16" s="9" t="s">
        <v>20</v>
      </c>
      <c r="C16" s="3">
        <v>220728</v>
      </c>
      <c r="D16" s="10">
        <f t="shared" si="2"/>
        <v>0.15427778220445959</v>
      </c>
    </row>
    <row r="17" spans="2:4" x14ac:dyDescent="0.25">
      <c r="B17" s="9" t="s">
        <v>21</v>
      </c>
      <c r="C17" s="3">
        <v>115236</v>
      </c>
      <c r="D17" s="10">
        <f t="shared" si="2"/>
        <v>8.0544174323661261E-2</v>
      </c>
    </row>
    <row r="18" spans="2:4" x14ac:dyDescent="0.25">
      <c r="B18" s="9" t="s">
        <v>22</v>
      </c>
      <c r="C18" s="3">
        <v>63390</v>
      </c>
      <c r="D18" s="10">
        <f t="shared" si="2"/>
        <v>4.4306425165546247E-2</v>
      </c>
    </row>
    <row r="19" spans="2:4" x14ac:dyDescent="0.25">
      <c r="B19" s="9" t="s">
        <v>23</v>
      </c>
      <c r="C19" s="3">
        <v>90496</v>
      </c>
      <c r="D19" s="10">
        <f t="shared" si="2"/>
        <v>6.3252157308428356E-2</v>
      </c>
    </row>
    <row r="20" spans="2:4" x14ac:dyDescent="0.25">
      <c r="B20" s="9" t="s">
        <v>24</v>
      </c>
      <c r="C20" s="3">
        <v>99538</v>
      </c>
      <c r="D20" s="10">
        <f t="shared" si="2"/>
        <v>6.9572061021109674E-2</v>
      </c>
    </row>
    <row r="21" spans="2:4" x14ac:dyDescent="0.25">
      <c r="B21" s="9" t="s">
        <v>25</v>
      </c>
      <c r="C21" s="3">
        <v>34090</v>
      </c>
      <c r="D21" s="10">
        <f t="shared" si="2"/>
        <v>2.3827197253407029E-2</v>
      </c>
    </row>
    <row r="22" spans="2:4" x14ac:dyDescent="0.25">
      <c r="B22" s="9" t="s">
        <v>26</v>
      </c>
      <c r="C22" s="3">
        <v>9644</v>
      </c>
      <c r="D22" s="10">
        <f t="shared" si="2"/>
        <v>6.7406714670536052E-3</v>
      </c>
    </row>
    <row r="23" spans="2:4" x14ac:dyDescent="0.25">
      <c r="B23" s="13" t="s">
        <v>27</v>
      </c>
      <c r="C23" s="14">
        <f>SUM(C11:C22)</f>
        <v>1430718</v>
      </c>
      <c r="D23" s="15">
        <f>C23/C25</f>
        <v>0.92922773164640815</v>
      </c>
    </row>
    <row r="24" spans="2:4" x14ac:dyDescent="0.25">
      <c r="B24" s="13" t="s">
        <v>28</v>
      </c>
      <c r="C24" s="14">
        <v>108967</v>
      </c>
      <c r="D24" s="15">
        <f>C24/C25</f>
        <v>7.0772268353591808E-2</v>
      </c>
    </row>
    <row r="25" spans="2:4" x14ac:dyDescent="0.25">
      <c r="B25" s="13" t="s">
        <v>29</v>
      </c>
      <c r="C25" s="14">
        <f>C23+C24</f>
        <v>1539685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N26"/>
  <sheetViews>
    <sheetView topLeftCell="A8" workbookViewId="0">
      <selection activeCell="M7" sqref="M7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0.5703125" bestFit="1" customWidth="1"/>
    <col min="5" max="5" width="10.85546875" customWidth="1"/>
    <col min="9" max="9" width="12.7109375" customWidth="1"/>
    <col min="13" max="13" width="10.5703125" bestFit="1" customWidth="1"/>
  </cols>
  <sheetData>
    <row r="2" spans="2:14" x14ac:dyDescent="0.25">
      <c r="C2" s="7" t="s">
        <v>30</v>
      </c>
      <c r="D2" t="s">
        <v>57</v>
      </c>
      <c r="E2" t="s">
        <v>50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1108288</v>
      </c>
      <c r="E5" s="3">
        <v>746678</v>
      </c>
      <c r="F5" s="3">
        <v>2827</v>
      </c>
      <c r="G5" s="3">
        <v>1264</v>
      </c>
      <c r="H5" s="3">
        <v>5295</v>
      </c>
      <c r="I5" s="3">
        <f>SUM(E5:H5)</f>
        <v>756064</v>
      </c>
      <c r="J5" s="5">
        <f>E5/D5</f>
        <v>0.67372199283940637</v>
      </c>
      <c r="L5" s="1" t="s">
        <v>11</v>
      </c>
      <c r="M5" s="3">
        <f>C23</f>
        <v>1495569</v>
      </c>
      <c r="N5" s="5">
        <f>M5/M7</f>
        <v>0.9198344804850942</v>
      </c>
    </row>
    <row r="6" spans="2:14" x14ac:dyDescent="0.25">
      <c r="C6" s="2" t="s">
        <v>9</v>
      </c>
      <c r="D6" s="3">
        <v>1114366</v>
      </c>
      <c r="E6" s="3">
        <v>859889</v>
      </c>
      <c r="F6" s="3">
        <v>2061</v>
      </c>
      <c r="G6" s="3">
        <v>1385</v>
      </c>
      <c r="H6" s="3">
        <v>6512</v>
      </c>
      <c r="I6" s="3">
        <f>SUM(E6:H6)</f>
        <v>869847</v>
      </c>
      <c r="J6" s="5">
        <f t="shared" ref="J6:J7" si="0">E6/D6</f>
        <v>0.77163965878355945</v>
      </c>
      <c r="L6" s="1" t="s">
        <v>12</v>
      </c>
      <c r="M6" s="3">
        <f>C24</f>
        <v>130342</v>
      </c>
      <c r="N6" s="5">
        <f>M6/M7</f>
        <v>8.0165519514905803E-2</v>
      </c>
    </row>
    <row r="7" spans="2:14" x14ac:dyDescent="0.25">
      <c r="C7" s="2" t="s">
        <v>6</v>
      </c>
      <c r="D7" s="3">
        <f>SUM(D5:D6)</f>
        <v>2222654</v>
      </c>
      <c r="E7" s="3">
        <f t="shared" ref="E7:I7" si="1">SUM(E5:E6)</f>
        <v>1606567</v>
      </c>
      <c r="F7" s="3">
        <f t="shared" si="1"/>
        <v>4888</v>
      </c>
      <c r="G7" s="3">
        <f t="shared" si="1"/>
        <v>2649</v>
      </c>
      <c r="H7" s="3">
        <f t="shared" si="1"/>
        <v>11807</v>
      </c>
      <c r="I7" s="3">
        <f t="shared" si="1"/>
        <v>1625911</v>
      </c>
      <c r="J7" s="5">
        <f t="shared" si="0"/>
        <v>0.72281470710241003</v>
      </c>
      <c r="L7" s="1" t="s">
        <v>6</v>
      </c>
      <c r="M7" s="3">
        <f>SUM(M5:M6)</f>
        <v>1625911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78251</v>
      </c>
      <c r="D11" s="10">
        <f>C11/C$23</f>
        <v>5.2321892202900705E-2</v>
      </c>
    </row>
    <row r="12" spans="2:14" x14ac:dyDescent="0.25">
      <c r="B12" s="9" t="s">
        <v>16</v>
      </c>
      <c r="C12" s="3">
        <v>104694</v>
      </c>
      <c r="D12" s="10">
        <f t="shared" ref="D12:D22" si="2">C12/C$23</f>
        <v>7.0002788236450481E-2</v>
      </c>
    </row>
    <row r="13" spans="2:14" x14ac:dyDescent="0.25">
      <c r="B13" s="9" t="s">
        <v>17</v>
      </c>
      <c r="C13" s="3">
        <v>168738</v>
      </c>
      <c r="D13" s="10">
        <f t="shared" si="2"/>
        <v>0.11282528589453245</v>
      </c>
    </row>
    <row r="14" spans="2:14" x14ac:dyDescent="0.25">
      <c r="B14" s="9" t="s">
        <v>18</v>
      </c>
      <c r="C14" s="3">
        <v>313984</v>
      </c>
      <c r="D14" s="10">
        <f t="shared" si="2"/>
        <v>0.20994283780955608</v>
      </c>
    </row>
    <row r="15" spans="2:14" x14ac:dyDescent="0.25">
      <c r="B15" s="9" t="s">
        <v>19</v>
      </c>
      <c r="C15" s="3">
        <v>214519</v>
      </c>
      <c r="D15" s="10">
        <f t="shared" si="2"/>
        <v>0.14343637772647067</v>
      </c>
    </row>
    <row r="16" spans="2:14" x14ac:dyDescent="0.25">
      <c r="B16" s="9" t="s">
        <v>20</v>
      </c>
      <c r="C16" s="3">
        <v>89400</v>
      </c>
      <c r="D16" s="10">
        <f t="shared" si="2"/>
        <v>5.9776580017371315E-2</v>
      </c>
    </row>
    <row r="17" spans="2:4" x14ac:dyDescent="0.25">
      <c r="B17" s="9" t="s">
        <v>21</v>
      </c>
      <c r="C17" s="3">
        <v>137215</v>
      </c>
      <c r="D17" s="10">
        <f t="shared" si="2"/>
        <v>9.1747689340979918E-2</v>
      </c>
    </row>
    <row r="18" spans="2:4" x14ac:dyDescent="0.25">
      <c r="B18" s="9" t="s">
        <v>22</v>
      </c>
      <c r="C18" s="3">
        <v>184161</v>
      </c>
      <c r="D18" s="10">
        <f t="shared" si="2"/>
        <v>0.12313774891028097</v>
      </c>
    </row>
    <row r="19" spans="2:4" x14ac:dyDescent="0.25">
      <c r="B19" s="9" t="s">
        <v>23</v>
      </c>
      <c r="C19" s="3">
        <v>129544</v>
      </c>
      <c r="D19" s="10">
        <f t="shared" si="2"/>
        <v>8.6618537827408831E-2</v>
      </c>
    </row>
    <row r="20" spans="2:4" x14ac:dyDescent="0.25">
      <c r="B20" s="9" t="s">
        <v>24</v>
      </c>
      <c r="C20" s="3">
        <v>49996</v>
      </c>
      <c r="D20" s="10">
        <f t="shared" si="2"/>
        <v>3.3429417164971997E-2</v>
      </c>
    </row>
    <row r="21" spans="2:4" x14ac:dyDescent="0.25">
      <c r="B21" s="9" t="s">
        <v>25</v>
      </c>
      <c r="C21" s="3">
        <v>17721</v>
      </c>
      <c r="D21" s="10">
        <f t="shared" si="2"/>
        <v>1.1849001951765515E-2</v>
      </c>
    </row>
    <row r="22" spans="2:4" x14ac:dyDescent="0.25">
      <c r="B22" s="9" t="s">
        <v>26</v>
      </c>
      <c r="C22" s="3">
        <v>7346</v>
      </c>
      <c r="D22" s="10">
        <f t="shared" si="2"/>
        <v>4.9118429173110704E-3</v>
      </c>
    </row>
    <row r="23" spans="2:4" x14ac:dyDescent="0.25">
      <c r="B23" s="13" t="s">
        <v>27</v>
      </c>
      <c r="C23" s="14">
        <f>SUM(C11:C22)</f>
        <v>1495569</v>
      </c>
      <c r="D23" s="15">
        <f>C23/C25</f>
        <v>0.9198344804850942</v>
      </c>
    </row>
    <row r="24" spans="2:4" x14ac:dyDescent="0.25">
      <c r="B24" s="13" t="s">
        <v>28</v>
      </c>
      <c r="C24" s="14">
        <v>130342</v>
      </c>
      <c r="D24" s="15">
        <f>C24/C25</f>
        <v>8.0165519514905803E-2</v>
      </c>
    </row>
    <row r="25" spans="2:4" x14ac:dyDescent="0.25">
      <c r="B25" s="13" t="s">
        <v>29</v>
      </c>
      <c r="C25" s="14">
        <f>C23+C24</f>
        <v>1625911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N26"/>
  <sheetViews>
    <sheetView topLeftCell="A5" workbookViewId="0">
      <selection activeCell="C21" sqref="C21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5" width="10.5703125" bestFit="1" customWidth="1"/>
    <col min="9" max="9" width="12.42578125" customWidth="1"/>
    <col min="13" max="13" width="10.140625" bestFit="1" customWidth="1"/>
  </cols>
  <sheetData>
    <row r="2" spans="2:14" x14ac:dyDescent="0.25">
      <c r="C2" s="7" t="s">
        <v>30</v>
      </c>
      <c r="D2" t="s">
        <v>56</v>
      </c>
      <c r="E2" t="s">
        <v>52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1800191</v>
      </c>
      <c r="E5" s="3">
        <v>1259471</v>
      </c>
      <c r="F5" s="3">
        <v>5817</v>
      </c>
      <c r="G5" s="3">
        <v>1805</v>
      </c>
      <c r="H5" s="3">
        <v>9013</v>
      </c>
      <c r="I5" s="3">
        <f>SUM(E5:H5)</f>
        <v>1276106</v>
      </c>
      <c r="J5" s="5">
        <f>E5/D5</f>
        <v>0.69963187239576241</v>
      </c>
      <c r="L5" s="1" t="s">
        <v>11</v>
      </c>
      <c r="M5" s="3"/>
      <c r="N5" s="5" t="e">
        <f>M5/M7</f>
        <v>#DIV/0!</v>
      </c>
    </row>
    <row r="6" spans="2:14" x14ac:dyDescent="0.25">
      <c r="C6" s="2" t="s">
        <v>9</v>
      </c>
      <c r="D6" s="3">
        <v>1782243</v>
      </c>
      <c r="E6" s="3">
        <v>1410779</v>
      </c>
      <c r="F6" s="3">
        <v>2882</v>
      </c>
      <c r="G6" s="3">
        <v>1815</v>
      </c>
      <c r="H6" s="3">
        <v>9655</v>
      </c>
      <c r="I6" s="3">
        <f>SUM(E6:H6)</f>
        <v>1425131</v>
      </c>
      <c r="J6" s="5">
        <f t="shared" ref="J6:J7" si="0">E6/D6</f>
        <v>0.79157499847102775</v>
      </c>
      <c r="L6" s="1" t="s">
        <v>12</v>
      </c>
      <c r="M6" s="3"/>
      <c r="N6" s="5" t="e">
        <f>M6/M7</f>
        <v>#DIV/0!</v>
      </c>
    </row>
    <row r="7" spans="2:14" x14ac:dyDescent="0.25">
      <c r="C7" s="2" t="s">
        <v>6</v>
      </c>
      <c r="D7" s="3">
        <f>SUM(D5:D6)</f>
        <v>3582434</v>
      </c>
      <c r="E7" s="3">
        <f t="shared" ref="E7:I7" si="1">SUM(E5:E6)</f>
        <v>2670250</v>
      </c>
      <c r="F7" s="3">
        <f t="shared" si="1"/>
        <v>8699</v>
      </c>
      <c r="G7" s="3">
        <f t="shared" si="1"/>
        <v>3620</v>
      </c>
      <c r="H7" s="3">
        <f t="shared" si="1"/>
        <v>18668</v>
      </c>
      <c r="I7" s="3">
        <f t="shared" si="1"/>
        <v>2701237</v>
      </c>
      <c r="J7" s="5">
        <f t="shared" si="0"/>
        <v>0.74537311782994464</v>
      </c>
      <c r="L7" s="1" t="s">
        <v>6</v>
      </c>
      <c r="M7" s="3">
        <f>SUM(M5:M6)</f>
        <v>0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105687</v>
      </c>
      <c r="D11" s="10">
        <f>C11/C$23</f>
        <v>4.3238941927090262E-2</v>
      </c>
    </row>
    <row r="12" spans="2:14" x14ac:dyDescent="0.25">
      <c r="B12" s="9" t="s">
        <v>16</v>
      </c>
      <c r="C12" s="3">
        <v>337170</v>
      </c>
      <c r="D12" s="10">
        <f t="shared" ref="D12:D22" si="2">C12/C$23</f>
        <v>0.13794387246829812</v>
      </c>
    </row>
    <row r="13" spans="2:14" x14ac:dyDescent="0.25">
      <c r="B13" s="9" t="s">
        <v>17</v>
      </c>
      <c r="C13" s="3">
        <v>187093</v>
      </c>
      <c r="D13" s="10">
        <f t="shared" si="2"/>
        <v>7.654397761281044E-2</v>
      </c>
    </row>
    <row r="14" spans="2:14" x14ac:dyDescent="0.25">
      <c r="B14" s="9" t="s">
        <v>18</v>
      </c>
      <c r="C14" s="3">
        <v>303513</v>
      </c>
      <c r="D14" s="10">
        <f t="shared" si="2"/>
        <v>0.12417403257843392</v>
      </c>
    </row>
    <row r="15" spans="2:14" x14ac:dyDescent="0.25">
      <c r="B15" s="9" t="s">
        <v>19</v>
      </c>
      <c r="C15" s="3">
        <v>369901</v>
      </c>
      <c r="D15" s="10">
        <f t="shared" si="2"/>
        <v>0.15133486481565958</v>
      </c>
    </row>
    <row r="16" spans="2:14" x14ac:dyDescent="0.25">
      <c r="B16" s="9" t="s">
        <v>20</v>
      </c>
      <c r="C16" s="3">
        <v>175688</v>
      </c>
      <c r="D16" s="10">
        <f t="shared" si="2"/>
        <v>7.1877934176262301E-2</v>
      </c>
    </row>
    <row r="17" spans="2:4" x14ac:dyDescent="0.25">
      <c r="B17" s="9" t="s">
        <v>21</v>
      </c>
      <c r="C17" s="3">
        <v>230886</v>
      </c>
      <c r="D17" s="10">
        <f t="shared" si="2"/>
        <v>9.4460684339399942E-2</v>
      </c>
    </row>
    <row r="18" spans="2:4" x14ac:dyDescent="0.25">
      <c r="B18" s="9" t="s">
        <v>22</v>
      </c>
      <c r="C18" s="3">
        <v>223104</v>
      </c>
      <c r="D18" s="10">
        <f t="shared" si="2"/>
        <v>9.1276892140959104E-2</v>
      </c>
    </row>
    <row r="19" spans="2:4" x14ac:dyDescent="0.25">
      <c r="B19" s="9" t="s">
        <v>23</v>
      </c>
      <c r="C19" s="3">
        <v>342330</v>
      </c>
      <c r="D19" s="10">
        <f t="shared" si="2"/>
        <v>0.14005494516734138</v>
      </c>
    </row>
    <row r="20" spans="2:4" x14ac:dyDescent="0.25">
      <c r="B20" s="9" t="s">
        <v>24</v>
      </c>
      <c r="C20" s="3">
        <v>100406</v>
      </c>
      <c r="D20" s="10">
        <f t="shared" si="2"/>
        <v>4.1078365391499658E-2</v>
      </c>
    </row>
    <row r="21" spans="2:4" x14ac:dyDescent="0.25">
      <c r="B21" s="9" t="s">
        <v>25</v>
      </c>
      <c r="C21" s="3">
        <v>53338</v>
      </c>
      <c r="D21" s="10">
        <f t="shared" si="2"/>
        <v>2.1821782097203441E-2</v>
      </c>
    </row>
    <row r="22" spans="2:4" x14ac:dyDescent="0.25">
      <c r="B22" s="9" t="s">
        <v>26</v>
      </c>
      <c r="C22" s="3">
        <v>15139</v>
      </c>
      <c r="D22" s="10">
        <f t="shared" si="2"/>
        <v>6.1937072850418631E-3</v>
      </c>
    </row>
    <row r="23" spans="2:4" x14ac:dyDescent="0.25">
      <c r="B23" s="13" t="s">
        <v>27</v>
      </c>
      <c r="C23" s="14">
        <f>SUM(C11:C22)</f>
        <v>2444255</v>
      </c>
      <c r="D23" s="15">
        <f>C23/C25</f>
        <v>0.90486506737468797</v>
      </c>
    </row>
    <row r="24" spans="2:4" x14ac:dyDescent="0.25">
      <c r="B24" s="13" t="s">
        <v>28</v>
      </c>
      <c r="C24" s="14">
        <v>256982</v>
      </c>
      <c r="D24" s="15">
        <f>C24/C25</f>
        <v>9.513493262531203E-2</v>
      </c>
    </row>
    <row r="25" spans="2:4" x14ac:dyDescent="0.25">
      <c r="B25" s="13" t="s">
        <v>29</v>
      </c>
      <c r="C25" s="14">
        <f>C23+C24</f>
        <v>2701237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O25"/>
  <sheetViews>
    <sheetView topLeftCell="E8" workbookViewId="0">
      <selection activeCell="O16" sqref="O16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1.5703125" customWidth="1"/>
    <col min="5" max="5" width="12.5703125" customWidth="1"/>
    <col min="6" max="6" width="11.7109375" customWidth="1"/>
    <col min="7" max="7" width="12.42578125" customWidth="1"/>
    <col min="8" max="8" width="12.7109375" customWidth="1"/>
    <col min="9" max="10" width="13" customWidth="1"/>
    <col min="11" max="11" width="12.5703125" customWidth="1"/>
    <col min="12" max="12" width="11.7109375" customWidth="1"/>
    <col min="13" max="14" width="13.42578125" customWidth="1"/>
  </cols>
  <sheetData>
    <row r="2" spans="2:15" x14ac:dyDescent="0.25">
      <c r="C2" s="7" t="s">
        <v>30</v>
      </c>
      <c r="D2" t="s">
        <v>54</v>
      </c>
      <c r="E2" t="s">
        <v>55</v>
      </c>
    </row>
    <row r="4" spans="2:15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5" x14ac:dyDescent="0.25">
      <c r="C5" s="2" t="s">
        <v>8</v>
      </c>
      <c r="D5" s="3">
        <f>'JABAR-I'!D5+'JABAR-II'!D5+'JABAR-III'!D5+'JABAR-IV'!D5+'JABAR-V'!D5+'JABAR-VI'!D5+'JABAR-VII'!D5+'JABAR-VIII'!D5+'JABAR-IX'!D5+'JABAR-X'!D5+'JABAR-XI'!D5</f>
        <v>16378177</v>
      </c>
      <c r="E5" s="3">
        <f>'JABAR-I'!E5+'JABAR-II'!E5+'JABAR-III'!E5+'JABAR-IV'!E5+'JABAR-V'!E5+'JABAR-VI'!E5+'JABAR-VII'!E5+'JABAR-VIII'!E5+'JABAR-IX'!E5+'JABAR-X'!E5+'JABAR-XI'!E5</f>
        <v>11166905</v>
      </c>
      <c r="F5" s="3">
        <f>'JABAR-I'!F5+'JABAR-II'!F5+'JABAR-III'!F5+'JABAR-IV'!F5+'JABAR-V'!F5+'JABAR-VI'!F5+'JABAR-VII'!F5+'JABAR-VIII'!F5+'JABAR-IX'!F5+'JABAR-X'!F5+'JABAR-XI'!F5</f>
        <v>40605</v>
      </c>
      <c r="G5" s="3">
        <f>'JABAR-I'!G5+'JABAR-II'!G5+'JABAR-III'!G5+'JABAR-IV'!G5+'JABAR-V'!G5+'JABAR-VI'!G5+'JABAR-VII'!G5+'JABAR-VIII'!G5+'JABAR-IX'!G5+'JABAR-X'!G5+'JABAR-XI'!G5</f>
        <v>32001</v>
      </c>
      <c r="H5" s="3">
        <f>'JABAR-I'!H5+'JABAR-II'!H5+'JABAR-III'!H5+'JABAR-IV'!H5+'JABAR-V'!H5+'JABAR-VI'!H5+'JABAR-VII'!H5+'JABAR-VIII'!H5+'JABAR-IX'!H5+'JABAR-X'!H5+'JABAR-XI'!H5</f>
        <v>208650</v>
      </c>
      <c r="I5" s="3">
        <f>SUM(E5:H5)</f>
        <v>11448161</v>
      </c>
      <c r="J5" s="5">
        <f>E5/D5</f>
        <v>0.68181611421100163</v>
      </c>
      <c r="L5" s="1" t="s">
        <v>11</v>
      </c>
      <c r="M5" s="3">
        <f>'JABAR-I'!M5+'JABAR-II'!M5+'JABAR-III'!M5+'JABAR-IV'!M5+'JABAR-V'!M5+'JABAR-VI'!M5+'JABAR-VII'!M5+'JABAR-VIII'!M5+'JABAR-IX'!M5+'JABAR-X'!M5+'JABAR-XI'!M5</f>
        <v>18746372</v>
      </c>
      <c r="N5" s="5">
        <f>M5/M7</f>
        <v>0.89218811193640335</v>
      </c>
    </row>
    <row r="6" spans="2:15" x14ac:dyDescent="0.25">
      <c r="C6" s="2" t="s">
        <v>9</v>
      </c>
      <c r="D6" s="3">
        <f>'JABAR-I'!D6+'JABAR-II'!D6+'JABAR-III'!D6+'JABAR-IV'!D6+'JABAR-V'!D6+'JABAR-VI'!D6+'JABAR-VII'!D6+'JABAR-VIII'!D6+'JABAR-IX'!D6+'JABAR-X'!D6+'JABAR-XI'!D6</f>
        <v>16183594</v>
      </c>
      <c r="E6" s="3">
        <f>'JABAR-I'!E6+'JABAR-II'!E6+'JABAR-III'!E6+'JABAR-IV'!E6+'JABAR-V'!E6+'JABAR-VI'!E6+'JABAR-VII'!E6+'JABAR-VIII'!E6+'JABAR-IX'!E6+'JABAR-X'!E6+'JABAR-XI'!E6</f>
        <v>11971296</v>
      </c>
      <c r="F6" s="3">
        <f>'JABAR-I'!F6+'JABAR-II'!F6+'JABAR-III'!F6+'JABAR-IV'!F6+'JABAR-V'!F6+'JABAR-VI'!F6+'JABAR-VII'!F6+'JABAR-VIII'!F6+'JABAR-IX'!F6+'JABAR-X'!F6+'JABAR-XI'!F6</f>
        <v>28744</v>
      </c>
      <c r="G6" s="3">
        <f>'JABAR-I'!G6+'JABAR-II'!G6+'JABAR-III'!G6+'JABAR-IV'!G6+'JABAR-V'!G6+'JABAR-VI'!G6+'JABAR-VII'!G6+'JABAR-VIII'!G6+'JABAR-IX'!G6+'JABAR-X'!G6+'JABAR-XI'!G6</f>
        <v>30905</v>
      </c>
      <c r="H6" s="3">
        <f>'JABAR-I'!H6+'JABAR-II'!H6+'JABAR-III'!H6+'JABAR-IV'!H6+'JABAR-V'!H6+'JABAR-VI'!H6+'JABAR-VII'!H6+'JABAR-VIII'!H6+'JABAR-IX'!H6+'JABAR-X'!H6+'JABAR-XI'!H6</f>
        <v>233807</v>
      </c>
      <c r="I6" s="3">
        <f>SUM(E6:H6)</f>
        <v>12264752</v>
      </c>
      <c r="J6" s="5">
        <f t="shared" ref="J6:J7" si="0">E6/D6</f>
        <v>0.73971801319286679</v>
      </c>
      <c r="L6" s="1" t="s">
        <v>12</v>
      </c>
      <c r="M6" s="3">
        <f>'JABAR-I'!M6+'JABAR-II'!M6+'JABAR-III'!M6+'JABAR-IV'!M6+'JABAR-V'!M6+'JABAR-VI'!M6+'JABAR-VII'!M6+'JABAR-VIII'!M6+'JABAR-IX'!M6+'JABAR-X'!M6+'JABAR-XI'!M6</f>
        <v>2265309</v>
      </c>
      <c r="N6" s="5">
        <f>M6/M7</f>
        <v>0.10781188806359662</v>
      </c>
    </row>
    <row r="7" spans="2:15" x14ac:dyDescent="0.25">
      <c r="C7" s="2" t="s">
        <v>6</v>
      </c>
      <c r="D7" s="3">
        <f>SUM(D5:D6)</f>
        <v>32561771</v>
      </c>
      <c r="E7" s="3">
        <f t="shared" ref="E7:I7" si="1">SUM(E5:E6)</f>
        <v>23138201</v>
      </c>
      <c r="F7" s="3">
        <f t="shared" si="1"/>
        <v>69349</v>
      </c>
      <c r="G7" s="3">
        <f t="shared" si="1"/>
        <v>62906</v>
      </c>
      <c r="H7" s="3">
        <f t="shared" si="1"/>
        <v>442457</v>
      </c>
      <c r="I7" s="3">
        <f t="shared" si="1"/>
        <v>23712913</v>
      </c>
      <c r="J7" s="5">
        <f t="shared" si="0"/>
        <v>0.71059405829001132</v>
      </c>
      <c r="L7" s="1" t="s">
        <v>6</v>
      </c>
      <c r="M7" s="3">
        <f>SUM(M5:M6)</f>
        <v>21011681</v>
      </c>
      <c r="N7" s="5">
        <v>1</v>
      </c>
    </row>
    <row r="10" spans="2:15" x14ac:dyDescent="0.25">
      <c r="B10" s="11" t="s">
        <v>13</v>
      </c>
      <c r="C10" s="12" t="s">
        <v>31</v>
      </c>
      <c r="D10" s="12" t="s">
        <v>33</v>
      </c>
      <c r="E10" s="12" t="s">
        <v>36</v>
      </c>
      <c r="F10" s="12" t="s">
        <v>37</v>
      </c>
      <c r="G10" s="12" t="s">
        <v>40</v>
      </c>
      <c r="H10" s="12" t="s">
        <v>41</v>
      </c>
      <c r="I10" s="12" t="s">
        <v>43</v>
      </c>
      <c r="J10" s="12" t="s">
        <v>45</v>
      </c>
      <c r="K10" s="12" t="s">
        <v>47</v>
      </c>
      <c r="L10" s="12" t="s">
        <v>49</v>
      </c>
      <c r="M10" s="12" t="s">
        <v>51</v>
      </c>
      <c r="N10" s="12" t="s">
        <v>53</v>
      </c>
      <c r="O10" s="12" t="s">
        <v>7</v>
      </c>
    </row>
    <row r="11" spans="2:15" x14ac:dyDescent="0.25">
      <c r="B11" s="9" t="s">
        <v>15</v>
      </c>
      <c r="C11" s="3">
        <f>'JABAR-I'!C11</f>
        <v>96979</v>
      </c>
      <c r="D11" s="17">
        <f>'JABAR-II'!C11</f>
        <v>118981</v>
      </c>
      <c r="E11" s="17">
        <f>'JABAR-III'!C11</f>
        <v>63780</v>
      </c>
      <c r="F11" s="17">
        <f>'JABAR-IV'!C11</f>
        <v>58619</v>
      </c>
      <c r="G11" s="17">
        <f>'JABAR-V'!C11</f>
        <v>113490</v>
      </c>
      <c r="H11" s="17">
        <f>'JABAR-VI'!C11</f>
        <v>50203</v>
      </c>
      <c r="I11" s="17">
        <f>'JABAR-VII'!C11</f>
        <v>125620</v>
      </c>
      <c r="J11" s="17">
        <f>'JABAR-VIII'!C11</f>
        <v>109818</v>
      </c>
      <c r="K11" s="17">
        <f>'JABAR-IX'!C11</f>
        <v>114300</v>
      </c>
      <c r="L11" s="17">
        <f>'JABAR-X'!C11</f>
        <v>78251</v>
      </c>
      <c r="M11" s="17">
        <f>'JABAR-XI'!C11</f>
        <v>105687</v>
      </c>
      <c r="N11" s="17">
        <f>SUM(C11:M11)</f>
        <v>1035728</v>
      </c>
      <c r="O11" s="5">
        <f>N11/N$23</f>
        <v>4.8876703837031348E-2</v>
      </c>
    </row>
    <row r="12" spans="2:15" x14ac:dyDescent="0.25">
      <c r="B12" s="9" t="s">
        <v>16</v>
      </c>
      <c r="C12" s="3">
        <f>'JABAR-I'!C12</f>
        <v>56098</v>
      </c>
      <c r="D12" s="17">
        <f>'JABAR-II'!C12</f>
        <v>164779</v>
      </c>
      <c r="E12" s="17">
        <f>'JABAR-III'!C12</f>
        <v>89244</v>
      </c>
      <c r="F12" s="17">
        <f>'JABAR-IV'!C12</f>
        <v>67854</v>
      </c>
      <c r="G12" s="17">
        <f>'JABAR-V'!C12</f>
        <v>107879</v>
      </c>
      <c r="H12" s="17">
        <f>'JABAR-VI'!C12</f>
        <v>78897</v>
      </c>
      <c r="I12" s="17">
        <f>'JABAR-VII'!C12</f>
        <v>162383</v>
      </c>
      <c r="J12" s="17">
        <f>'JABAR-VIII'!C12</f>
        <v>241657</v>
      </c>
      <c r="K12" s="17">
        <f>'JABAR-IX'!C12</f>
        <v>162079</v>
      </c>
      <c r="L12" s="17">
        <f>'JABAR-X'!C12</f>
        <v>104694</v>
      </c>
      <c r="M12" s="17">
        <f>'JABAR-XI'!C12</f>
        <v>337170</v>
      </c>
      <c r="N12" s="17">
        <f t="shared" ref="N12:N22" si="2">SUM(C12:M12)</f>
        <v>1572734</v>
      </c>
      <c r="O12" s="5">
        <f t="shared" ref="O12:O22" si="3">N12/N$23</f>
        <v>7.4218379663801362E-2</v>
      </c>
    </row>
    <row r="13" spans="2:15" x14ac:dyDescent="0.25">
      <c r="B13" s="9" t="s">
        <v>17</v>
      </c>
      <c r="C13" s="3">
        <f>'JABAR-I'!C13</f>
        <v>165442</v>
      </c>
      <c r="D13" s="17">
        <f>'JABAR-II'!C13</f>
        <v>188925</v>
      </c>
      <c r="E13" s="17">
        <f>'JABAR-III'!C13</f>
        <v>157667</v>
      </c>
      <c r="F13" s="17">
        <f>'JABAR-IV'!C13</f>
        <v>131156</v>
      </c>
      <c r="G13" s="17">
        <f>'JABAR-V'!C13</f>
        <v>148011</v>
      </c>
      <c r="H13" s="17">
        <f>'JABAR-VI'!C13</f>
        <v>233738</v>
      </c>
      <c r="I13" s="17">
        <f>'JABAR-VII'!C13</f>
        <v>234477</v>
      </c>
      <c r="J13" s="17">
        <f>'JABAR-VIII'!C13</f>
        <v>131850</v>
      </c>
      <c r="K13" s="17">
        <f>'JABAR-IX'!C13</f>
        <v>156451</v>
      </c>
      <c r="L13" s="17">
        <f>'JABAR-X'!C13</f>
        <v>168738</v>
      </c>
      <c r="M13" s="17">
        <f>'JABAR-XI'!C13</f>
        <v>187093</v>
      </c>
      <c r="N13" s="17">
        <f t="shared" si="2"/>
        <v>1903548</v>
      </c>
      <c r="O13" s="5">
        <f t="shared" si="3"/>
        <v>8.982971575121397E-2</v>
      </c>
    </row>
    <row r="14" spans="2:15" x14ac:dyDescent="0.25">
      <c r="B14" s="9" t="s">
        <v>18</v>
      </c>
      <c r="C14" s="3">
        <f>'JABAR-I'!C14</f>
        <v>329095</v>
      </c>
      <c r="D14" s="17">
        <f>'JABAR-II'!C14</f>
        <v>458909</v>
      </c>
      <c r="E14" s="17">
        <f>'JABAR-III'!C14</f>
        <v>243176</v>
      </c>
      <c r="F14" s="17">
        <f>'JABAR-IV'!C14</f>
        <v>189011</v>
      </c>
      <c r="G14" s="17">
        <f>'JABAR-V'!C14</f>
        <v>345307</v>
      </c>
      <c r="H14" s="17">
        <f>'JABAR-VI'!C14</f>
        <v>433127</v>
      </c>
      <c r="I14" s="17">
        <f>'JABAR-VII'!C14</f>
        <v>608658</v>
      </c>
      <c r="J14" s="17">
        <f>'JABAR-VIII'!C14</f>
        <v>413101</v>
      </c>
      <c r="K14" s="17">
        <f>'JABAR-IX'!C14</f>
        <v>521530</v>
      </c>
      <c r="L14" s="17">
        <f>'JABAR-X'!C14</f>
        <v>313984</v>
      </c>
      <c r="M14" s="17">
        <f>'JABAR-XI'!C14</f>
        <v>303513</v>
      </c>
      <c r="N14" s="17">
        <f t="shared" si="2"/>
        <v>4159411</v>
      </c>
      <c r="O14" s="5">
        <f t="shared" si="3"/>
        <v>0.19628541430133237</v>
      </c>
    </row>
    <row r="15" spans="2:15" x14ac:dyDescent="0.25">
      <c r="B15" s="9" t="s">
        <v>19</v>
      </c>
      <c r="C15" s="3">
        <f>'JABAR-I'!C15</f>
        <v>149982</v>
      </c>
      <c r="D15" s="17">
        <f>'JABAR-II'!C15</f>
        <v>431915</v>
      </c>
      <c r="E15" s="17">
        <f>'JABAR-III'!C15</f>
        <v>254742</v>
      </c>
      <c r="F15" s="17">
        <f>'JABAR-IV'!C15</f>
        <v>211831</v>
      </c>
      <c r="G15" s="17">
        <f>'JABAR-V'!C15</f>
        <v>377588</v>
      </c>
      <c r="H15" s="17">
        <f>'JABAR-VI'!C15</f>
        <v>209513</v>
      </c>
      <c r="I15" s="17">
        <f>'JABAR-VII'!C15</f>
        <v>539911</v>
      </c>
      <c r="J15" s="17">
        <f>'JABAR-VIII'!C15</f>
        <v>445760</v>
      </c>
      <c r="K15" s="17">
        <f>'JABAR-IX'!C15</f>
        <v>334967</v>
      </c>
      <c r="L15" s="17">
        <f>'JABAR-X'!C15</f>
        <v>214519</v>
      </c>
      <c r="M15" s="17">
        <f>'JABAR-XI'!C15</f>
        <v>369901</v>
      </c>
      <c r="N15" s="17">
        <f t="shared" si="2"/>
        <v>3540629</v>
      </c>
      <c r="O15" s="5">
        <f t="shared" si="3"/>
        <v>0.16708467380413047</v>
      </c>
    </row>
    <row r="16" spans="2:15" x14ac:dyDescent="0.25">
      <c r="B16" s="9" t="s">
        <v>20</v>
      </c>
      <c r="C16" s="3">
        <f>'JABAR-I'!C16</f>
        <v>220728</v>
      </c>
      <c r="D16" s="17">
        <f>'JABAR-II'!C16</f>
        <v>274411</v>
      </c>
      <c r="E16" s="17">
        <f>'JABAR-III'!C16</f>
        <v>133647</v>
      </c>
      <c r="F16" s="17">
        <f>'JABAR-IV'!C16</f>
        <v>118565</v>
      </c>
      <c r="G16" s="17">
        <f>'JABAR-V'!C16</f>
        <v>319846</v>
      </c>
      <c r="H16" s="17">
        <f>'JABAR-VI'!C16</f>
        <v>283126</v>
      </c>
      <c r="I16" s="17">
        <f>'JABAR-VII'!C16</f>
        <v>373811</v>
      </c>
      <c r="J16" s="17">
        <f>'JABAR-VIII'!C16</f>
        <v>214523</v>
      </c>
      <c r="K16" s="17">
        <f>'JABAR-IX'!C16</f>
        <v>175017</v>
      </c>
      <c r="L16" s="17">
        <f>'JABAR-X'!C16</f>
        <v>89400</v>
      </c>
      <c r="M16" s="17">
        <f>'JABAR-XI'!C16</f>
        <v>175688</v>
      </c>
      <c r="N16" s="17">
        <f t="shared" si="2"/>
        <v>2378762</v>
      </c>
      <c r="O16" s="5">
        <f t="shared" si="3"/>
        <v>0.11225538536448214</v>
      </c>
    </row>
    <row r="17" spans="2:15" x14ac:dyDescent="0.25">
      <c r="B17" s="9" t="s">
        <v>21</v>
      </c>
      <c r="C17" s="3">
        <f>'JABAR-I'!C17</f>
        <v>115236</v>
      </c>
      <c r="D17" s="17">
        <f>'JABAR-II'!C17</f>
        <v>309279</v>
      </c>
      <c r="E17" s="17">
        <f>'JABAR-III'!C17</f>
        <v>222686</v>
      </c>
      <c r="F17" s="17">
        <f>'JABAR-IV'!C17</f>
        <v>99899</v>
      </c>
      <c r="G17" s="17">
        <f>'JABAR-V'!C17</f>
        <v>164422</v>
      </c>
      <c r="H17" s="17">
        <f>'JABAR-VI'!C17</f>
        <v>121262</v>
      </c>
      <c r="I17" s="17">
        <f>'JABAR-VII'!C17</f>
        <v>206295</v>
      </c>
      <c r="J17" s="17">
        <f>'JABAR-VIII'!C17</f>
        <v>120914</v>
      </c>
      <c r="K17" s="17">
        <f>'JABAR-IX'!C17</f>
        <v>202920</v>
      </c>
      <c r="L17" s="17">
        <f>'JABAR-X'!C17</f>
        <v>137215</v>
      </c>
      <c r="M17" s="17">
        <f>'JABAR-XI'!C17</f>
        <v>230886</v>
      </c>
      <c r="N17" s="17">
        <f t="shared" si="2"/>
        <v>1931014</v>
      </c>
      <c r="O17" s="5">
        <f t="shared" si="3"/>
        <v>9.1125854841388132E-2</v>
      </c>
    </row>
    <row r="18" spans="2:15" x14ac:dyDescent="0.25">
      <c r="B18" s="9" t="s">
        <v>22</v>
      </c>
      <c r="C18" s="3">
        <f>'JABAR-I'!C18</f>
        <v>63390</v>
      </c>
      <c r="D18" s="17">
        <f>'JABAR-II'!C18</f>
        <v>136765</v>
      </c>
      <c r="E18" s="17">
        <f>'JABAR-III'!C18</f>
        <v>67575</v>
      </c>
      <c r="F18" s="17">
        <f>'JABAR-IV'!C18</f>
        <v>175742</v>
      </c>
      <c r="G18" s="17">
        <f>'JABAR-V'!C18</f>
        <v>115933</v>
      </c>
      <c r="H18" s="17">
        <f>'JABAR-VI'!C18</f>
        <v>126457</v>
      </c>
      <c r="I18" s="17">
        <f>'JABAR-VII'!C18</f>
        <v>154557</v>
      </c>
      <c r="J18" s="17">
        <f>'JABAR-VIII'!C18</f>
        <v>53113</v>
      </c>
      <c r="K18" s="17">
        <f>'JABAR-IX'!C18</f>
        <v>90683</v>
      </c>
      <c r="L18" s="17">
        <f>'JABAR-X'!C18</f>
        <v>184161</v>
      </c>
      <c r="M18" s="17">
        <f>'JABAR-XI'!C18</f>
        <v>223104</v>
      </c>
      <c r="N18" s="17">
        <f t="shared" si="2"/>
        <v>1391480</v>
      </c>
      <c r="O18" s="5">
        <f t="shared" si="3"/>
        <v>6.5664880987240257E-2</v>
      </c>
    </row>
    <row r="19" spans="2:15" x14ac:dyDescent="0.25">
      <c r="B19" s="9" t="s">
        <v>23</v>
      </c>
      <c r="C19" s="3">
        <f>'JABAR-I'!C19</f>
        <v>90496</v>
      </c>
      <c r="D19" s="17">
        <f>'JABAR-II'!C19</f>
        <v>120748</v>
      </c>
      <c r="E19" s="17">
        <f>'JABAR-III'!C19</f>
        <v>100955</v>
      </c>
      <c r="F19" s="17">
        <f>'JABAR-IV'!C19</f>
        <v>127217</v>
      </c>
      <c r="G19" s="17">
        <f>'JABAR-V'!C19</f>
        <v>249578</v>
      </c>
      <c r="H19" s="17">
        <f>'JABAR-VI'!C19</f>
        <v>112758</v>
      </c>
      <c r="I19" s="17">
        <f>'JABAR-VII'!C19</f>
        <v>160208</v>
      </c>
      <c r="J19" s="17">
        <f>'JABAR-VIII'!C19</f>
        <v>65018</v>
      </c>
      <c r="K19" s="17">
        <f>'JABAR-IX'!C19</f>
        <v>132952</v>
      </c>
      <c r="L19" s="17">
        <f>'JABAR-X'!C19</f>
        <v>129544</v>
      </c>
      <c r="M19" s="17">
        <f>'JABAR-XI'!C19</f>
        <v>342330</v>
      </c>
      <c r="N19" s="17">
        <f t="shared" si="2"/>
        <v>1631804</v>
      </c>
      <c r="O19" s="5">
        <f t="shared" si="3"/>
        <v>7.7005932858900311E-2</v>
      </c>
    </row>
    <row r="20" spans="2:15" x14ac:dyDescent="0.25">
      <c r="B20" s="9" t="s">
        <v>24</v>
      </c>
      <c r="C20" s="3">
        <f>'JABAR-I'!C20</f>
        <v>99538</v>
      </c>
      <c r="D20" s="17">
        <f>'JABAR-II'!C20</f>
        <v>143900</v>
      </c>
      <c r="E20" s="17">
        <f>'JABAR-III'!C20</f>
        <v>104716</v>
      </c>
      <c r="F20" s="17">
        <f>'JABAR-IV'!C20</f>
        <v>80901</v>
      </c>
      <c r="G20" s="17">
        <f>'JABAR-V'!C20</f>
        <v>109489</v>
      </c>
      <c r="H20" s="17">
        <f>'JABAR-VI'!C20</f>
        <v>113633</v>
      </c>
      <c r="I20" s="17">
        <f>'JABAR-VII'!C20</f>
        <v>135598</v>
      </c>
      <c r="J20" s="17">
        <f>'JABAR-VIII'!C20</f>
        <v>128972</v>
      </c>
      <c r="K20" s="17">
        <f>'JABAR-IX'!C20</f>
        <v>90137</v>
      </c>
      <c r="L20" s="17">
        <f>'JABAR-X'!C20</f>
        <v>49996</v>
      </c>
      <c r="M20" s="17">
        <f>'JABAR-XI'!C20</f>
        <v>100406</v>
      </c>
      <c r="N20" s="17">
        <f t="shared" si="2"/>
        <v>1157286</v>
      </c>
      <c r="O20" s="5">
        <f t="shared" si="3"/>
        <v>5.4613107955701359E-2</v>
      </c>
    </row>
    <row r="21" spans="2:15" x14ac:dyDescent="0.25">
      <c r="B21" s="9" t="s">
        <v>25</v>
      </c>
      <c r="C21" s="3">
        <f>'JABAR-I'!C21</f>
        <v>34090</v>
      </c>
      <c r="D21" s="17">
        <f>'JABAR-II'!C21</f>
        <v>58854</v>
      </c>
      <c r="E21" s="17">
        <f>'JABAR-III'!C21</f>
        <v>36908</v>
      </c>
      <c r="F21" s="17">
        <f>'JABAR-IV'!C21</f>
        <v>14392</v>
      </c>
      <c r="G21" s="17">
        <f>'JABAR-V'!C21</f>
        <v>34918</v>
      </c>
      <c r="H21" s="17">
        <f>'JABAR-VI'!C21</f>
        <v>24932</v>
      </c>
      <c r="I21" s="17">
        <f>'JABAR-VII'!C21</f>
        <v>48441</v>
      </c>
      <c r="J21" s="17">
        <f>'JABAR-VIII'!C21</f>
        <v>21356</v>
      </c>
      <c r="K21" s="17">
        <f>'JABAR-IX'!C21</f>
        <v>23533</v>
      </c>
      <c r="L21" s="17">
        <f>'JABAR-X'!C21</f>
        <v>17721</v>
      </c>
      <c r="M21" s="17">
        <f>'JABAR-XI'!C21</f>
        <v>53338</v>
      </c>
      <c r="N21" s="17">
        <f t="shared" si="2"/>
        <v>368483</v>
      </c>
      <c r="O21" s="5">
        <f t="shared" si="3"/>
        <v>1.7388961638558405E-2</v>
      </c>
    </row>
    <row r="22" spans="2:15" x14ac:dyDescent="0.25">
      <c r="B22" s="9" t="s">
        <v>26</v>
      </c>
      <c r="C22" s="3">
        <f>'JABAR-I'!C22</f>
        <v>9644</v>
      </c>
      <c r="D22" s="17">
        <f>'JABAR-II'!C22</f>
        <v>15473</v>
      </c>
      <c r="E22" s="17">
        <f>'JABAR-III'!C22</f>
        <v>10936</v>
      </c>
      <c r="F22" s="17">
        <f>'JABAR-IV'!C22</f>
        <v>7873</v>
      </c>
      <c r="G22" s="17">
        <f>'JABAR-V'!C22</f>
        <v>7311</v>
      </c>
      <c r="H22" s="17">
        <f>'JABAR-VI'!C22</f>
        <v>11724</v>
      </c>
      <c r="I22" s="17">
        <f>'JABAR-VII'!C22</f>
        <v>12477</v>
      </c>
      <c r="J22" s="17">
        <f>'JABAR-VIII'!C22</f>
        <v>6920</v>
      </c>
      <c r="K22" s="17">
        <f>'JABAR-IX'!C22</f>
        <v>14905</v>
      </c>
      <c r="L22" s="17">
        <f>'JABAR-X'!C22</f>
        <v>7346</v>
      </c>
      <c r="M22" s="17">
        <f>'JABAR-XI'!C22</f>
        <v>15139</v>
      </c>
      <c r="N22" s="17">
        <f t="shared" si="2"/>
        <v>119748</v>
      </c>
      <c r="O22" s="5">
        <f t="shared" si="3"/>
        <v>5.6509889962198852E-3</v>
      </c>
    </row>
    <row r="23" spans="2:15" x14ac:dyDescent="0.25">
      <c r="B23" s="13" t="s">
        <v>27</v>
      </c>
      <c r="C23" s="14">
        <f>SUM(C11:C22)</f>
        <v>1430718</v>
      </c>
      <c r="D23" s="14">
        <f t="shared" ref="D23:N23" si="4">SUM(D11:D22)</f>
        <v>2422939</v>
      </c>
      <c r="E23" s="14">
        <f t="shared" si="4"/>
        <v>1486032</v>
      </c>
      <c r="F23" s="14">
        <f t="shared" si="4"/>
        <v>1283060</v>
      </c>
      <c r="G23" s="14">
        <f t="shared" si="4"/>
        <v>2093772</v>
      </c>
      <c r="H23" s="14">
        <f t="shared" si="4"/>
        <v>1799370</v>
      </c>
      <c r="I23" s="14">
        <f t="shared" si="4"/>
        <v>2762436</v>
      </c>
      <c r="J23" s="14">
        <f t="shared" si="4"/>
        <v>1953002</v>
      </c>
      <c r="K23" s="14">
        <f t="shared" si="4"/>
        <v>2019474</v>
      </c>
      <c r="L23" s="14">
        <f t="shared" si="4"/>
        <v>1495569</v>
      </c>
      <c r="M23" s="14">
        <f t="shared" si="4"/>
        <v>2444255</v>
      </c>
      <c r="N23" s="14">
        <f t="shared" si="4"/>
        <v>21190627</v>
      </c>
      <c r="O23" s="18">
        <f>N23/N25</f>
        <v>0.89363219659427828</v>
      </c>
    </row>
    <row r="24" spans="2:15" x14ac:dyDescent="0.25">
      <c r="B24" s="13" t="s">
        <v>28</v>
      </c>
      <c r="C24" s="14">
        <f>'JABAR-I'!C24</f>
        <v>108967</v>
      </c>
      <c r="D24" s="14">
        <f>'JABAR-II'!C24</f>
        <v>263319</v>
      </c>
      <c r="E24" s="14">
        <f>'JABAR-III'!C24</f>
        <v>183417</v>
      </c>
      <c r="F24" s="14">
        <f>'JABAR-IV'!C24</f>
        <v>149539</v>
      </c>
      <c r="G24" s="14">
        <f>'JABAR-V'!C24</f>
        <v>327895</v>
      </c>
      <c r="H24" s="14">
        <f>'JABAR-VI'!C24</f>
        <v>174048</v>
      </c>
      <c r="I24" s="14">
        <f>'JABAR-VII'!C24</f>
        <v>403974</v>
      </c>
      <c r="J24" s="14">
        <f>'JABAR-VIII'!C24</f>
        <v>265565</v>
      </c>
      <c r="K24" s="14">
        <f>'JABAR-IX'!C24</f>
        <v>258243</v>
      </c>
      <c r="L24" s="14">
        <f>'JABAR-X'!C24</f>
        <v>130342</v>
      </c>
      <c r="M24" s="14">
        <f>'JABAR-XI'!C24</f>
        <v>256982</v>
      </c>
      <c r="N24" s="14">
        <f>SUM(C24:M24)</f>
        <v>2522291</v>
      </c>
      <c r="O24" s="18">
        <f>N24/N25</f>
        <v>0.10636780340572173</v>
      </c>
    </row>
    <row r="25" spans="2:15" x14ac:dyDescent="0.25">
      <c r="B25" s="13" t="s">
        <v>29</v>
      </c>
      <c r="C25" s="14">
        <f>C23+C24</f>
        <v>1539685</v>
      </c>
      <c r="D25" s="14">
        <f t="shared" ref="D25:N25" si="5">D23+D24</f>
        <v>2686258</v>
      </c>
      <c r="E25" s="14">
        <f t="shared" si="5"/>
        <v>1669449</v>
      </c>
      <c r="F25" s="14">
        <f t="shared" si="5"/>
        <v>1432599</v>
      </c>
      <c r="G25" s="14">
        <f t="shared" si="5"/>
        <v>2421667</v>
      </c>
      <c r="H25" s="14">
        <f t="shared" si="5"/>
        <v>1973418</v>
      </c>
      <c r="I25" s="14">
        <f t="shared" si="5"/>
        <v>3166410</v>
      </c>
      <c r="J25" s="14">
        <f t="shared" si="5"/>
        <v>2218567</v>
      </c>
      <c r="K25" s="14">
        <f t="shared" si="5"/>
        <v>2277717</v>
      </c>
      <c r="L25" s="14">
        <f t="shared" si="5"/>
        <v>1625911</v>
      </c>
      <c r="M25" s="14">
        <f t="shared" si="5"/>
        <v>2701237</v>
      </c>
      <c r="N25" s="14">
        <f t="shared" si="5"/>
        <v>23712918</v>
      </c>
      <c r="O25" s="16">
        <v>1</v>
      </c>
    </row>
  </sheetData>
  <pageMargins left="0.7" right="0.7" top="0.75" bottom="0.75" header="0.3" footer="0.3"/>
  <pageSetup orientation="portrait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N26"/>
  <sheetViews>
    <sheetView tabSelected="1" topLeftCell="A9" workbookViewId="0">
      <selection activeCell="C26" sqref="C26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2" customWidth="1"/>
    <col min="5" max="5" width="12.28515625" customWidth="1"/>
    <col min="9" max="9" width="12.28515625" customWidth="1"/>
    <col min="12" max="12" width="14.28515625" customWidth="1"/>
    <col min="13" max="13" width="12" customWidth="1"/>
  </cols>
  <sheetData>
    <row r="2" spans="2:14" x14ac:dyDescent="0.25">
      <c r="C2" s="7" t="s">
        <v>30</v>
      </c>
      <c r="D2" t="s">
        <v>51</v>
      </c>
      <c r="E2" t="s">
        <v>52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f>'REKAP-JABAR'!D5</f>
        <v>16378177</v>
      </c>
      <c r="E5" s="3">
        <f>'REKAP-JABAR'!E5</f>
        <v>11166905</v>
      </c>
      <c r="F5" s="3">
        <f>'REKAP-JABAR'!F5</f>
        <v>40605</v>
      </c>
      <c r="G5" s="3">
        <f>'REKAP-JABAR'!G5</f>
        <v>32001</v>
      </c>
      <c r="H5" s="3">
        <f>'REKAP-JABAR'!H5</f>
        <v>208650</v>
      </c>
      <c r="I5" s="3">
        <f>SUM(E5:H5)</f>
        <v>11448161</v>
      </c>
      <c r="J5" s="5">
        <f>E5/D5</f>
        <v>0.68181611421100163</v>
      </c>
      <c r="L5" s="1" t="s">
        <v>11</v>
      </c>
      <c r="M5" s="3">
        <f>'REKAP-JABAR'!M5</f>
        <v>18746372</v>
      </c>
      <c r="N5" s="5">
        <f>M5/M7</f>
        <v>0.89218811193640335</v>
      </c>
    </row>
    <row r="6" spans="2:14" x14ac:dyDescent="0.25">
      <c r="C6" s="2" t="s">
        <v>9</v>
      </c>
      <c r="D6" s="3">
        <f>'REKAP-JABAR'!D6</f>
        <v>16183594</v>
      </c>
      <c r="E6" s="3">
        <f>'REKAP-JABAR'!E6</f>
        <v>11971296</v>
      </c>
      <c r="F6" s="3">
        <f>'REKAP-JABAR'!F6</f>
        <v>28744</v>
      </c>
      <c r="G6" s="3">
        <f>'REKAP-JABAR'!G6</f>
        <v>30905</v>
      </c>
      <c r="H6" s="3">
        <f>'REKAP-JABAR'!H6</f>
        <v>233807</v>
      </c>
      <c r="I6" s="3">
        <f>SUM(E6:H6)</f>
        <v>12264752</v>
      </c>
      <c r="J6" s="5">
        <f t="shared" ref="J6:J7" si="0">E6/D6</f>
        <v>0.73971801319286679</v>
      </c>
      <c r="L6" s="1" t="s">
        <v>12</v>
      </c>
      <c r="M6" s="3">
        <f>'REKAP-JABAR'!M6</f>
        <v>2265309</v>
      </c>
      <c r="N6" s="5">
        <f>M6/M7</f>
        <v>0.10781188806359662</v>
      </c>
    </row>
    <row r="7" spans="2:14" x14ac:dyDescent="0.25">
      <c r="C7" s="2" t="s">
        <v>6</v>
      </c>
      <c r="D7" s="3">
        <f>SUM(D5:D6)</f>
        <v>32561771</v>
      </c>
      <c r="E7" s="3">
        <f t="shared" ref="E7:I7" si="1">SUM(E5:E6)</f>
        <v>23138201</v>
      </c>
      <c r="F7" s="3">
        <f t="shared" si="1"/>
        <v>69349</v>
      </c>
      <c r="G7" s="3">
        <f t="shared" si="1"/>
        <v>62906</v>
      </c>
      <c r="H7" s="3">
        <f t="shared" si="1"/>
        <v>442457</v>
      </c>
      <c r="I7" s="3">
        <f t="shared" si="1"/>
        <v>23712913</v>
      </c>
      <c r="J7" s="5">
        <f t="shared" si="0"/>
        <v>0.71059405829001132</v>
      </c>
      <c r="L7" s="1" t="s">
        <v>6</v>
      </c>
      <c r="M7" s="3">
        <f>SUM(M5:M6)</f>
        <v>21011681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f>'REKAP-JABAR'!N11</f>
        <v>1035728</v>
      </c>
      <c r="D11" s="10">
        <f>C11/C$23</f>
        <v>4.8876703837031348E-2</v>
      </c>
    </row>
    <row r="12" spans="2:14" x14ac:dyDescent="0.25">
      <c r="B12" s="9" t="s">
        <v>16</v>
      </c>
      <c r="C12" s="3">
        <f>'REKAP-JABAR'!N12</f>
        <v>1572734</v>
      </c>
      <c r="D12" s="10">
        <f t="shared" ref="D12:D22" si="2">C12/C$23</f>
        <v>7.4218379663801362E-2</v>
      </c>
    </row>
    <row r="13" spans="2:14" x14ac:dyDescent="0.25">
      <c r="B13" s="9" t="s">
        <v>17</v>
      </c>
      <c r="C13" s="3">
        <f>'REKAP-JABAR'!N13</f>
        <v>1903548</v>
      </c>
      <c r="D13" s="10">
        <f t="shared" si="2"/>
        <v>8.982971575121397E-2</v>
      </c>
    </row>
    <row r="14" spans="2:14" x14ac:dyDescent="0.25">
      <c r="B14" s="9" t="s">
        <v>18</v>
      </c>
      <c r="C14" s="3">
        <f>'REKAP-JABAR'!N14</f>
        <v>4159411</v>
      </c>
      <c r="D14" s="10">
        <f t="shared" si="2"/>
        <v>0.19628541430133237</v>
      </c>
    </row>
    <row r="15" spans="2:14" x14ac:dyDescent="0.25">
      <c r="B15" s="9" t="s">
        <v>19</v>
      </c>
      <c r="C15" s="3">
        <f>'REKAP-JABAR'!N15</f>
        <v>3540629</v>
      </c>
      <c r="D15" s="10">
        <f t="shared" si="2"/>
        <v>0.16708467380413047</v>
      </c>
    </row>
    <row r="16" spans="2:14" x14ac:dyDescent="0.25">
      <c r="B16" s="9" t="s">
        <v>20</v>
      </c>
      <c r="C16" s="3">
        <f>'REKAP-JABAR'!N16</f>
        <v>2378762</v>
      </c>
      <c r="D16" s="10">
        <f t="shared" si="2"/>
        <v>0.11225538536448214</v>
      </c>
    </row>
    <row r="17" spans="2:4" x14ac:dyDescent="0.25">
      <c r="B17" s="9" t="s">
        <v>21</v>
      </c>
      <c r="C17" s="3">
        <f>'REKAP-JABAR'!N17</f>
        <v>1931014</v>
      </c>
      <c r="D17" s="10">
        <f t="shared" si="2"/>
        <v>9.1125854841388132E-2</v>
      </c>
    </row>
    <row r="18" spans="2:4" x14ac:dyDescent="0.25">
      <c r="B18" s="9" t="s">
        <v>22</v>
      </c>
      <c r="C18" s="3">
        <f>'REKAP-JABAR'!N18</f>
        <v>1391480</v>
      </c>
      <c r="D18" s="10">
        <f t="shared" si="2"/>
        <v>6.5664880987240257E-2</v>
      </c>
    </row>
    <row r="19" spans="2:4" x14ac:dyDescent="0.25">
      <c r="B19" s="9" t="s">
        <v>23</v>
      </c>
      <c r="C19" s="3">
        <f>'REKAP-JABAR'!N19</f>
        <v>1631804</v>
      </c>
      <c r="D19" s="10">
        <f t="shared" si="2"/>
        <v>7.7005932858900311E-2</v>
      </c>
    </row>
    <row r="20" spans="2:4" x14ac:dyDescent="0.25">
      <c r="B20" s="9" t="s">
        <v>24</v>
      </c>
      <c r="C20" s="3">
        <f>'REKAP-JABAR'!N20</f>
        <v>1157286</v>
      </c>
      <c r="D20" s="10">
        <f t="shared" si="2"/>
        <v>5.4613107955701359E-2</v>
      </c>
    </row>
    <row r="21" spans="2:4" x14ac:dyDescent="0.25">
      <c r="B21" s="9" t="s">
        <v>25</v>
      </c>
      <c r="C21" s="3">
        <f>'REKAP-JABAR'!N21</f>
        <v>368483</v>
      </c>
      <c r="D21" s="10">
        <f t="shared" si="2"/>
        <v>1.7388961638558405E-2</v>
      </c>
    </row>
    <row r="22" spans="2:4" x14ac:dyDescent="0.25">
      <c r="B22" s="9" t="s">
        <v>26</v>
      </c>
      <c r="C22" s="3">
        <f>'REKAP-JABAR'!N22</f>
        <v>119748</v>
      </c>
      <c r="D22" s="10">
        <f t="shared" si="2"/>
        <v>5.6509889962198852E-3</v>
      </c>
    </row>
    <row r="23" spans="2:4" x14ac:dyDescent="0.25">
      <c r="B23" s="13" t="s">
        <v>27</v>
      </c>
      <c r="C23" s="14">
        <f>SUM(C11:C22)</f>
        <v>21190627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21190627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26"/>
  <sheetViews>
    <sheetView workbookViewId="0">
      <selection activeCell="N7" sqref="N7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0.5703125" bestFit="1" customWidth="1"/>
    <col min="5" max="5" width="10.5703125" customWidth="1"/>
    <col min="9" max="9" width="11.28515625" customWidth="1"/>
    <col min="13" max="13" width="10.5703125" bestFit="1" customWidth="1"/>
  </cols>
  <sheetData>
    <row r="2" spans="2:14" x14ac:dyDescent="0.25">
      <c r="C2" s="7" t="s">
        <v>30</v>
      </c>
      <c r="D2" t="s">
        <v>65</v>
      </c>
      <c r="E2" t="s">
        <v>34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1807596</v>
      </c>
      <c r="E5" s="3">
        <v>1282589</v>
      </c>
      <c r="F5" s="3">
        <v>3069</v>
      </c>
      <c r="G5" s="3">
        <v>3548</v>
      </c>
      <c r="H5" s="3">
        <v>19925</v>
      </c>
      <c r="I5" s="3">
        <f>SUM(E5:H5)</f>
        <v>1309131</v>
      </c>
      <c r="J5" s="5">
        <f>E5/D5</f>
        <v>0.70955512183032055</v>
      </c>
      <c r="L5" s="1" t="s">
        <v>11</v>
      </c>
      <c r="M5" s="3">
        <f>C23</f>
        <v>2422939</v>
      </c>
      <c r="N5" s="5">
        <f>M5/M7</f>
        <v>0.90197553622920812</v>
      </c>
    </row>
    <row r="6" spans="2:14" x14ac:dyDescent="0.25">
      <c r="C6" s="2" t="s">
        <v>9</v>
      </c>
      <c r="D6" s="3">
        <v>1764242</v>
      </c>
      <c r="E6" s="3">
        <v>1347803</v>
      </c>
      <c r="F6" s="3">
        <v>1930</v>
      </c>
      <c r="G6" s="3">
        <v>3575</v>
      </c>
      <c r="H6" s="3">
        <v>23819</v>
      </c>
      <c r="I6" s="3">
        <f>SUM(E6:H6)</f>
        <v>1377127</v>
      </c>
      <c r="J6" s="5">
        <f t="shared" ref="J6:J7" si="0">E6/D6</f>
        <v>0.76395585186159265</v>
      </c>
      <c r="L6" s="1" t="s">
        <v>12</v>
      </c>
      <c r="M6" s="3">
        <f>C24</f>
        <v>263319</v>
      </c>
      <c r="N6" s="5">
        <f>M6/M7</f>
        <v>9.8024463770791936E-2</v>
      </c>
    </row>
    <row r="7" spans="2:14" x14ac:dyDescent="0.25">
      <c r="C7" s="2" t="s">
        <v>6</v>
      </c>
      <c r="D7" s="3">
        <f>SUM(D5:D6)</f>
        <v>3571838</v>
      </c>
      <c r="E7" s="3">
        <f t="shared" ref="E7:I7" si="1">SUM(E5:E6)</f>
        <v>2630392</v>
      </c>
      <c r="F7" s="3">
        <f t="shared" si="1"/>
        <v>4999</v>
      </c>
      <c r="G7" s="3">
        <f t="shared" si="1"/>
        <v>7123</v>
      </c>
      <c r="H7" s="3">
        <f t="shared" si="1"/>
        <v>43744</v>
      </c>
      <c r="I7" s="3">
        <f t="shared" si="1"/>
        <v>2686258</v>
      </c>
      <c r="J7" s="5">
        <f t="shared" si="0"/>
        <v>0.73642533619945805</v>
      </c>
      <c r="L7" s="1" t="s">
        <v>6</v>
      </c>
      <c r="M7" s="3">
        <f>SUM(M5:M6)</f>
        <v>2686258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118981</v>
      </c>
      <c r="D11" s="10">
        <f>C11/C$23</f>
        <v>4.9106064989667506E-2</v>
      </c>
    </row>
    <row r="12" spans="2:14" x14ac:dyDescent="0.25">
      <c r="B12" s="9" t="s">
        <v>16</v>
      </c>
      <c r="C12" s="3">
        <v>164779</v>
      </c>
      <c r="D12" s="10">
        <f t="shared" ref="D12:D22" si="2">C12/C$23</f>
        <v>6.8007902799038691E-2</v>
      </c>
    </row>
    <row r="13" spans="2:14" x14ac:dyDescent="0.25">
      <c r="B13" s="9" t="s">
        <v>17</v>
      </c>
      <c r="C13" s="3">
        <v>188925</v>
      </c>
      <c r="D13" s="10">
        <f t="shared" si="2"/>
        <v>7.7973485919373128E-2</v>
      </c>
    </row>
    <row r="14" spans="2:14" x14ac:dyDescent="0.25">
      <c r="B14" s="9" t="s">
        <v>18</v>
      </c>
      <c r="C14" s="3">
        <v>458909</v>
      </c>
      <c r="D14" s="10">
        <f t="shared" si="2"/>
        <v>0.18940179674354163</v>
      </c>
    </row>
    <row r="15" spans="2:14" x14ac:dyDescent="0.25">
      <c r="B15" s="9" t="s">
        <v>19</v>
      </c>
      <c r="C15" s="3">
        <v>431915</v>
      </c>
      <c r="D15" s="10">
        <f t="shared" si="2"/>
        <v>0.17826078163750717</v>
      </c>
    </row>
    <row r="16" spans="2:14" x14ac:dyDescent="0.25">
      <c r="B16" s="9" t="s">
        <v>20</v>
      </c>
      <c r="C16" s="3">
        <v>274411</v>
      </c>
      <c r="D16" s="10">
        <f t="shared" si="2"/>
        <v>0.11325543069800767</v>
      </c>
    </row>
    <row r="17" spans="2:4" x14ac:dyDescent="0.25">
      <c r="B17" s="9" t="s">
        <v>21</v>
      </c>
      <c r="C17" s="3">
        <v>309279</v>
      </c>
      <c r="D17" s="10">
        <f t="shared" si="2"/>
        <v>0.12764621808473098</v>
      </c>
    </row>
    <row r="18" spans="2:4" x14ac:dyDescent="0.25">
      <c r="B18" s="9" t="s">
        <v>22</v>
      </c>
      <c r="C18" s="3">
        <v>136765</v>
      </c>
      <c r="D18" s="10">
        <f t="shared" si="2"/>
        <v>5.6445911349811119E-2</v>
      </c>
    </row>
    <row r="19" spans="2:4" x14ac:dyDescent="0.25">
      <c r="B19" s="9" t="s">
        <v>23</v>
      </c>
      <c r="C19" s="3">
        <v>120748</v>
      </c>
      <c r="D19" s="10">
        <f t="shared" si="2"/>
        <v>4.9835344595963831E-2</v>
      </c>
    </row>
    <row r="20" spans="2:4" x14ac:dyDescent="0.25">
      <c r="B20" s="9" t="s">
        <v>24</v>
      </c>
      <c r="C20" s="3">
        <v>143900</v>
      </c>
      <c r="D20" s="10">
        <f t="shared" si="2"/>
        <v>5.9390682142637513E-2</v>
      </c>
    </row>
    <row r="21" spans="2:4" x14ac:dyDescent="0.25">
      <c r="B21" s="9" t="s">
        <v>25</v>
      </c>
      <c r="C21" s="3">
        <v>58854</v>
      </c>
      <c r="D21" s="10">
        <f t="shared" si="2"/>
        <v>2.4290335002243143E-2</v>
      </c>
    </row>
    <row r="22" spans="2:4" x14ac:dyDescent="0.25">
      <c r="B22" s="9" t="s">
        <v>26</v>
      </c>
      <c r="C22" s="3">
        <v>15473</v>
      </c>
      <c r="D22" s="10">
        <f t="shared" si="2"/>
        <v>6.3860460374776254E-3</v>
      </c>
    </row>
    <row r="23" spans="2:4" x14ac:dyDescent="0.25">
      <c r="B23" s="13" t="s">
        <v>27</v>
      </c>
      <c r="C23" s="14">
        <f>SUM(C11:C22)</f>
        <v>2422939</v>
      </c>
      <c r="D23" s="15">
        <f>C23/C25</f>
        <v>0.90197553622920812</v>
      </c>
    </row>
    <row r="24" spans="2:4" x14ac:dyDescent="0.25">
      <c r="B24" s="13" t="s">
        <v>28</v>
      </c>
      <c r="C24" s="14">
        <v>263319</v>
      </c>
      <c r="D24" s="15">
        <f>C24/C25</f>
        <v>9.8024463770791936E-2</v>
      </c>
    </row>
    <row r="25" spans="2:4" x14ac:dyDescent="0.25">
      <c r="B25" s="13" t="s">
        <v>29</v>
      </c>
      <c r="C25" s="14">
        <f>C23+C24</f>
        <v>2686258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26"/>
  <sheetViews>
    <sheetView topLeftCell="A2" workbookViewId="0">
      <selection activeCell="C23" sqref="C2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0.5703125" bestFit="1" customWidth="1"/>
    <col min="5" max="5" width="11.7109375" customWidth="1"/>
    <col min="9" max="9" width="13" customWidth="1"/>
    <col min="13" max="13" width="10.5703125" bestFit="1" customWidth="1"/>
  </cols>
  <sheetData>
    <row r="2" spans="2:14" x14ac:dyDescent="0.25">
      <c r="C2" s="7" t="s">
        <v>30</v>
      </c>
      <c r="D2" t="s">
        <v>64</v>
      </c>
      <c r="E2" t="s">
        <v>35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1175127</v>
      </c>
      <c r="E5" s="3">
        <v>788340</v>
      </c>
      <c r="F5" s="3">
        <v>2697</v>
      </c>
      <c r="G5" s="3">
        <v>4009</v>
      </c>
      <c r="H5" s="3">
        <v>15777</v>
      </c>
      <c r="I5" s="3">
        <f>SUM(E5:H5)</f>
        <v>810823</v>
      </c>
      <c r="J5" s="5">
        <f>E5/D5</f>
        <v>0.67085515012419938</v>
      </c>
      <c r="L5" s="1" t="s">
        <v>11</v>
      </c>
      <c r="M5" s="3">
        <f>C23</f>
        <v>1486032</v>
      </c>
      <c r="N5" s="5">
        <f>M5/M7</f>
        <v>0.89013321161652736</v>
      </c>
    </row>
    <row r="6" spans="2:14" x14ac:dyDescent="0.25">
      <c r="C6" s="2" t="s">
        <v>9</v>
      </c>
      <c r="D6" s="3">
        <v>1131269</v>
      </c>
      <c r="E6" s="3">
        <v>833953</v>
      </c>
      <c r="F6" s="3">
        <v>2033</v>
      </c>
      <c r="G6" s="3">
        <v>4436</v>
      </c>
      <c r="H6" s="3">
        <v>18199</v>
      </c>
      <c r="I6" s="3">
        <f>SUM(E6:H6)</f>
        <v>858621</v>
      </c>
      <c r="J6" s="5">
        <f t="shared" ref="J6:J7" si="0">E6/D6</f>
        <v>0.73718364067255449</v>
      </c>
      <c r="L6" s="1" t="s">
        <v>12</v>
      </c>
      <c r="M6" s="3">
        <f>C24</f>
        <v>183417</v>
      </c>
      <c r="N6" s="5">
        <f>M6/M7</f>
        <v>0.10986678838347264</v>
      </c>
    </row>
    <row r="7" spans="2:14" x14ac:dyDescent="0.25">
      <c r="C7" s="2" t="s">
        <v>6</v>
      </c>
      <c r="D7" s="3">
        <f>SUM(D5:D6)</f>
        <v>2306396</v>
      </c>
      <c r="E7" s="3">
        <f t="shared" ref="E7:I7" si="1">SUM(E5:E6)</f>
        <v>1622293</v>
      </c>
      <c r="F7" s="3">
        <f t="shared" si="1"/>
        <v>4730</v>
      </c>
      <c r="G7" s="3">
        <f t="shared" si="1"/>
        <v>8445</v>
      </c>
      <c r="H7" s="3">
        <f t="shared" si="1"/>
        <v>33976</v>
      </c>
      <c r="I7" s="3">
        <f t="shared" si="1"/>
        <v>1669444</v>
      </c>
      <c r="J7" s="5">
        <f t="shared" si="0"/>
        <v>0.70338875024063519</v>
      </c>
      <c r="L7" s="1" t="s">
        <v>6</v>
      </c>
      <c r="M7" s="3">
        <f>SUM(M5:M6)</f>
        <v>1669449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63780</v>
      </c>
      <c r="D11" s="10">
        <f>C11/C$23</f>
        <v>4.2919667947931138E-2</v>
      </c>
    </row>
    <row r="12" spans="2:14" x14ac:dyDescent="0.25">
      <c r="B12" s="9" t="s">
        <v>16</v>
      </c>
      <c r="C12" s="3">
        <v>89244</v>
      </c>
      <c r="D12" s="10">
        <f t="shared" ref="D12:D22" si="2">C12/C$23</f>
        <v>6.0055234342194515E-2</v>
      </c>
    </row>
    <row r="13" spans="2:14" x14ac:dyDescent="0.25">
      <c r="B13" s="9" t="s">
        <v>17</v>
      </c>
      <c r="C13" s="3">
        <v>157667</v>
      </c>
      <c r="D13" s="10">
        <f t="shared" si="2"/>
        <v>0.10609933029705955</v>
      </c>
    </row>
    <row r="14" spans="2:14" x14ac:dyDescent="0.25">
      <c r="B14" s="9" t="s">
        <v>18</v>
      </c>
      <c r="C14" s="3">
        <v>243176</v>
      </c>
      <c r="D14" s="10">
        <f t="shared" si="2"/>
        <v>0.16364115981351679</v>
      </c>
    </row>
    <row r="15" spans="2:14" x14ac:dyDescent="0.25">
      <c r="B15" s="9" t="s">
        <v>19</v>
      </c>
      <c r="C15" s="3">
        <v>254742</v>
      </c>
      <c r="D15" s="10">
        <f t="shared" si="2"/>
        <v>0.17142430311056558</v>
      </c>
    </row>
    <row r="16" spans="2:14" x14ac:dyDescent="0.25">
      <c r="B16" s="9" t="s">
        <v>20</v>
      </c>
      <c r="C16" s="3">
        <v>133647</v>
      </c>
      <c r="D16" s="10">
        <f t="shared" si="2"/>
        <v>8.9935479182144132E-2</v>
      </c>
    </row>
    <row r="17" spans="2:4" x14ac:dyDescent="0.25">
      <c r="B17" s="9" t="s">
        <v>21</v>
      </c>
      <c r="C17" s="3">
        <v>222686</v>
      </c>
      <c r="D17" s="10">
        <f t="shared" si="2"/>
        <v>0.14985276225545613</v>
      </c>
    </row>
    <row r="18" spans="2:4" x14ac:dyDescent="0.25">
      <c r="B18" s="9" t="s">
        <v>22</v>
      </c>
      <c r="C18" s="3">
        <v>67575</v>
      </c>
      <c r="D18" s="10">
        <f t="shared" si="2"/>
        <v>4.5473448754804739E-2</v>
      </c>
    </row>
    <row r="19" spans="2:4" x14ac:dyDescent="0.25">
      <c r="B19" s="9" t="s">
        <v>23</v>
      </c>
      <c r="C19" s="3">
        <v>100955</v>
      </c>
      <c r="D19" s="10">
        <f t="shared" si="2"/>
        <v>6.7935952926989465E-2</v>
      </c>
    </row>
    <row r="20" spans="2:4" x14ac:dyDescent="0.25">
      <c r="B20" s="9" t="s">
        <v>24</v>
      </c>
      <c r="C20" s="3">
        <v>104716</v>
      </c>
      <c r="D20" s="10">
        <f t="shared" si="2"/>
        <v>7.0466854011219146E-2</v>
      </c>
    </row>
    <row r="21" spans="2:4" x14ac:dyDescent="0.25">
      <c r="B21" s="9" t="s">
        <v>25</v>
      </c>
      <c r="C21" s="3">
        <v>36908</v>
      </c>
      <c r="D21" s="10">
        <f t="shared" si="2"/>
        <v>2.4836611863001606E-2</v>
      </c>
    </row>
    <row r="22" spans="2:4" x14ac:dyDescent="0.25">
      <c r="B22" s="9" t="s">
        <v>26</v>
      </c>
      <c r="C22" s="3">
        <v>10936</v>
      </c>
      <c r="D22" s="10">
        <f t="shared" si="2"/>
        <v>7.3591954951171979E-3</v>
      </c>
    </row>
    <row r="23" spans="2:4" x14ac:dyDescent="0.25">
      <c r="B23" s="13" t="s">
        <v>27</v>
      </c>
      <c r="C23" s="14">
        <f>SUM(C11:C22)</f>
        <v>1486032</v>
      </c>
      <c r="D23" s="15">
        <f>C23/C25</f>
        <v>0.89013321161652736</v>
      </c>
    </row>
    <row r="24" spans="2:4" x14ac:dyDescent="0.25">
      <c r="B24" s="13" t="s">
        <v>28</v>
      </c>
      <c r="C24" s="14">
        <v>183417</v>
      </c>
      <c r="D24" s="15">
        <f>C24/C25</f>
        <v>0.10986678838347264</v>
      </c>
    </row>
    <row r="25" spans="2:4" x14ac:dyDescent="0.25">
      <c r="B25" s="13" t="s">
        <v>29</v>
      </c>
      <c r="C25" s="14">
        <f>C23+C24</f>
        <v>1669449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26"/>
  <sheetViews>
    <sheetView workbookViewId="0">
      <selection activeCell="N10" sqref="N10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1.42578125" customWidth="1"/>
    <col min="5" max="5" width="12.42578125" customWidth="1"/>
    <col min="9" max="9" width="11.85546875" customWidth="1"/>
    <col min="13" max="13" width="10.5703125" bestFit="1" customWidth="1"/>
  </cols>
  <sheetData>
    <row r="2" spans="2:14" x14ac:dyDescent="0.25">
      <c r="C2" s="7" t="s">
        <v>30</v>
      </c>
      <c r="D2" t="s">
        <v>63</v>
      </c>
      <c r="E2" t="s">
        <v>38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992577</v>
      </c>
      <c r="E5" s="3">
        <v>674038</v>
      </c>
      <c r="F5" s="3">
        <v>2914</v>
      </c>
      <c r="G5" s="3">
        <v>1510</v>
      </c>
      <c r="H5" s="3">
        <v>8384</v>
      </c>
      <c r="I5" s="3">
        <f>SUM(E5:H5)</f>
        <v>686846</v>
      </c>
      <c r="J5" s="5">
        <f>E5/D5</f>
        <v>0.67907880194685144</v>
      </c>
      <c r="L5" s="1" t="s">
        <v>11</v>
      </c>
      <c r="M5" s="3">
        <f>C23</f>
        <v>1283060</v>
      </c>
      <c r="N5" s="5">
        <f>M5/M7</f>
        <v>0.89561698702847059</v>
      </c>
    </row>
    <row r="6" spans="2:14" x14ac:dyDescent="0.25">
      <c r="C6" s="2" t="s">
        <v>9</v>
      </c>
      <c r="D6" s="3">
        <v>976488</v>
      </c>
      <c r="E6" s="3">
        <v>734332</v>
      </c>
      <c r="F6" s="3">
        <v>1203</v>
      </c>
      <c r="G6" s="3">
        <v>1791</v>
      </c>
      <c r="H6" s="3">
        <v>8427</v>
      </c>
      <c r="I6" s="3">
        <f>SUM(E6:H6)</f>
        <v>745753</v>
      </c>
      <c r="J6" s="5">
        <f t="shared" ref="J6:J7" si="0">E6/D6</f>
        <v>0.75201333759349831</v>
      </c>
      <c r="L6" s="1" t="s">
        <v>12</v>
      </c>
      <c r="M6" s="3">
        <f>C24</f>
        <v>149539</v>
      </c>
      <c r="N6" s="5">
        <f>M6/M7</f>
        <v>0.10438301297152937</v>
      </c>
    </row>
    <row r="7" spans="2:14" x14ac:dyDescent="0.25">
      <c r="C7" s="2" t="s">
        <v>6</v>
      </c>
      <c r="D7" s="3">
        <f>SUM(D5:D6)</f>
        <v>1969065</v>
      </c>
      <c r="E7" s="3">
        <f t="shared" ref="E7:I7" si="1">SUM(E5:E6)</f>
        <v>1408370</v>
      </c>
      <c r="F7" s="3">
        <f t="shared" si="1"/>
        <v>4117</v>
      </c>
      <c r="G7" s="3">
        <f t="shared" si="1"/>
        <v>3301</v>
      </c>
      <c r="H7" s="3">
        <f t="shared" si="1"/>
        <v>16811</v>
      </c>
      <c r="I7" s="3">
        <f t="shared" si="1"/>
        <v>1432599</v>
      </c>
      <c r="J7" s="5">
        <f t="shared" si="0"/>
        <v>0.71524809998654182</v>
      </c>
      <c r="L7" s="1" t="s">
        <v>6</v>
      </c>
      <c r="M7" s="3">
        <f>SUM(M5:M6)</f>
        <v>1432599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58619</v>
      </c>
      <c r="D11" s="10">
        <f>C11/C$23</f>
        <v>4.5686873567876797E-2</v>
      </c>
    </row>
    <row r="12" spans="2:14" x14ac:dyDescent="0.25">
      <c r="B12" s="9" t="s">
        <v>16</v>
      </c>
      <c r="C12" s="3">
        <v>67854</v>
      </c>
      <c r="D12" s="10">
        <f t="shared" ref="D12:D22" si="2">C12/C$23</f>
        <v>5.2884510467164435E-2</v>
      </c>
    </row>
    <row r="13" spans="2:14" x14ac:dyDescent="0.25">
      <c r="B13" s="9" t="s">
        <v>17</v>
      </c>
      <c r="C13" s="3">
        <v>131156</v>
      </c>
      <c r="D13" s="10">
        <f t="shared" si="2"/>
        <v>0.10222125231867567</v>
      </c>
    </row>
    <row r="14" spans="2:14" x14ac:dyDescent="0.25">
      <c r="B14" s="9" t="s">
        <v>18</v>
      </c>
      <c r="C14" s="3">
        <v>189011</v>
      </c>
      <c r="D14" s="10">
        <f t="shared" si="2"/>
        <v>0.14731267438779169</v>
      </c>
    </row>
    <row r="15" spans="2:14" x14ac:dyDescent="0.25">
      <c r="B15" s="9" t="s">
        <v>19</v>
      </c>
      <c r="C15" s="3">
        <v>211831</v>
      </c>
      <c r="D15" s="10">
        <f t="shared" si="2"/>
        <v>0.16509828067276666</v>
      </c>
    </row>
    <row r="16" spans="2:14" x14ac:dyDescent="0.25">
      <c r="B16" s="9" t="s">
        <v>20</v>
      </c>
      <c r="C16" s="3">
        <v>118565</v>
      </c>
      <c r="D16" s="10">
        <f t="shared" si="2"/>
        <v>9.2407993390800122E-2</v>
      </c>
    </row>
    <row r="17" spans="2:4" x14ac:dyDescent="0.25">
      <c r="B17" s="9" t="s">
        <v>21</v>
      </c>
      <c r="C17" s="3">
        <v>99899</v>
      </c>
      <c r="D17" s="10">
        <f t="shared" si="2"/>
        <v>7.7859959783642227E-2</v>
      </c>
    </row>
    <row r="18" spans="2:4" x14ac:dyDescent="0.25">
      <c r="B18" s="9" t="s">
        <v>22</v>
      </c>
      <c r="C18" s="3">
        <v>175742</v>
      </c>
      <c r="D18" s="10">
        <f t="shared" si="2"/>
        <v>0.13697099122410489</v>
      </c>
    </row>
    <row r="19" spans="2:4" x14ac:dyDescent="0.25">
      <c r="B19" s="9" t="s">
        <v>23</v>
      </c>
      <c r="C19" s="3">
        <v>127217</v>
      </c>
      <c r="D19" s="10">
        <f t="shared" si="2"/>
        <v>9.9151247798232353E-2</v>
      </c>
    </row>
    <row r="20" spans="2:4" x14ac:dyDescent="0.25">
      <c r="B20" s="9" t="s">
        <v>24</v>
      </c>
      <c r="C20" s="3">
        <v>80901</v>
      </c>
      <c r="D20" s="10">
        <f t="shared" si="2"/>
        <v>6.3053169766028094E-2</v>
      </c>
    </row>
    <row r="21" spans="2:4" x14ac:dyDescent="0.25">
      <c r="B21" s="9" t="s">
        <v>25</v>
      </c>
      <c r="C21" s="3">
        <v>14392</v>
      </c>
      <c r="D21" s="10">
        <f t="shared" si="2"/>
        <v>1.1216934515922872E-2</v>
      </c>
    </row>
    <row r="22" spans="2:4" x14ac:dyDescent="0.25">
      <c r="B22" s="9" t="s">
        <v>26</v>
      </c>
      <c r="C22" s="3">
        <v>7873</v>
      </c>
      <c r="D22" s="10">
        <f t="shared" si="2"/>
        <v>6.1361121069942173E-3</v>
      </c>
    </row>
    <row r="23" spans="2:4" x14ac:dyDescent="0.25">
      <c r="B23" s="13" t="s">
        <v>27</v>
      </c>
      <c r="C23" s="14">
        <f>SUM(C11:C22)</f>
        <v>1283060</v>
      </c>
      <c r="D23" s="15">
        <f>C23/C25</f>
        <v>0.89561698702847059</v>
      </c>
    </row>
    <row r="24" spans="2:4" x14ac:dyDescent="0.25">
      <c r="B24" s="13" t="s">
        <v>28</v>
      </c>
      <c r="C24" s="14">
        <v>149539</v>
      </c>
      <c r="D24" s="15">
        <f>C24/C25</f>
        <v>0.10438301297152937</v>
      </c>
    </row>
    <row r="25" spans="2:4" x14ac:dyDescent="0.25">
      <c r="B25" s="13" t="s">
        <v>29</v>
      </c>
      <c r="C25" s="14">
        <f>C23+C24</f>
        <v>1432599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26"/>
  <sheetViews>
    <sheetView workbookViewId="0">
      <selection activeCell="N20" sqref="N20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5" width="10.5703125" bestFit="1" customWidth="1"/>
    <col min="9" max="9" width="13.28515625" customWidth="1"/>
    <col min="13" max="13" width="10.5703125" bestFit="1" customWidth="1"/>
  </cols>
  <sheetData>
    <row r="2" spans="2:14" x14ac:dyDescent="0.25">
      <c r="C2" s="7" t="s">
        <v>30</v>
      </c>
      <c r="D2" t="s">
        <v>62</v>
      </c>
      <c r="E2" t="s">
        <v>39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1657064</v>
      </c>
      <c r="E5" s="3">
        <v>1156065</v>
      </c>
      <c r="F5" s="3">
        <v>2854</v>
      </c>
      <c r="G5" s="3">
        <v>1003</v>
      </c>
      <c r="H5" s="3">
        <v>23871</v>
      </c>
      <c r="I5" s="3">
        <f>SUM(E5:H5)</f>
        <v>1183793</v>
      </c>
      <c r="J5" s="5">
        <f>E5/D5</f>
        <v>0.69765862996239136</v>
      </c>
      <c r="L5" s="1" t="s">
        <v>11</v>
      </c>
      <c r="M5" s="3">
        <f>C23</f>
        <v>2093772</v>
      </c>
      <c r="N5" s="5">
        <f>M5/M7</f>
        <v>0.86459946805237875</v>
      </c>
    </row>
    <row r="6" spans="2:14" x14ac:dyDescent="0.25">
      <c r="C6" s="2" t="s">
        <v>9</v>
      </c>
      <c r="D6" s="3">
        <v>1574308</v>
      </c>
      <c r="E6" s="3">
        <v>1206320</v>
      </c>
      <c r="F6" s="3">
        <v>2613</v>
      </c>
      <c r="G6" s="3">
        <v>582</v>
      </c>
      <c r="H6" s="3">
        <v>28359</v>
      </c>
      <c r="I6" s="3">
        <f>SUM(E6:H6)</f>
        <v>1237874</v>
      </c>
      <c r="J6" s="5">
        <f t="shared" ref="J6:J7" si="0">E6/D6</f>
        <v>0.76625412562217809</v>
      </c>
      <c r="L6" s="1" t="s">
        <v>12</v>
      </c>
      <c r="M6" s="3">
        <f>C24</f>
        <v>327895</v>
      </c>
      <c r="N6" s="5">
        <f>M6/M7</f>
        <v>0.13540053194762119</v>
      </c>
    </row>
    <row r="7" spans="2:14" x14ac:dyDescent="0.25">
      <c r="C7" s="2" t="s">
        <v>6</v>
      </c>
      <c r="D7" s="3">
        <f>SUM(D5:D6)</f>
        <v>3231372</v>
      </c>
      <c r="E7" s="3">
        <f t="shared" ref="E7:I7" si="1">SUM(E5:E6)</f>
        <v>2362385</v>
      </c>
      <c r="F7" s="3">
        <f t="shared" si="1"/>
        <v>5467</v>
      </c>
      <c r="G7" s="3">
        <f t="shared" si="1"/>
        <v>1585</v>
      </c>
      <c r="H7" s="3">
        <f t="shared" si="1"/>
        <v>52230</v>
      </c>
      <c r="I7" s="3">
        <f t="shared" si="1"/>
        <v>2421667</v>
      </c>
      <c r="J7" s="5">
        <f t="shared" si="0"/>
        <v>0.73107800649383603</v>
      </c>
      <c r="L7" s="1" t="s">
        <v>6</v>
      </c>
      <c r="M7" s="3">
        <f>SUM(M5:M6)</f>
        <v>2421667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113490</v>
      </c>
      <c r="D11" s="10">
        <f>C11/C$23</f>
        <v>5.4203609562072659E-2</v>
      </c>
    </row>
    <row r="12" spans="2:14" x14ac:dyDescent="0.25">
      <c r="B12" s="9" t="s">
        <v>16</v>
      </c>
      <c r="C12" s="3">
        <v>107879</v>
      </c>
      <c r="D12" s="10">
        <f t="shared" ref="D12:D22" si="2">C12/C$23</f>
        <v>5.1523757123507243E-2</v>
      </c>
    </row>
    <row r="13" spans="2:14" x14ac:dyDescent="0.25">
      <c r="B13" s="9" t="s">
        <v>17</v>
      </c>
      <c r="C13" s="3">
        <v>148011</v>
      </c>
      <c r="D13" s="10">
        <f t="shared" si="2"/>
        <v>7.0691078111656855E-2</v>
      </c>
    </row>
    <row r="14" spans="2:14" x14ac:dyDescent="0.25">
      <c r="B14" s="9" t="s">
        <v>18</v>
      </c>
      <c r="C14" s="3">
        <v>345307</v>
      </c>
      <c r="D14" s="10">
        <f t="shared" si="2"/>
        <v>0.16492101336726253</v>
      </c>
    </row>
    <row r="15" spans="2:14" x14ac:dyDescent="0.25">
      <c r="B15" s="9" t="s">
        <v>19</v>
      </c>
      <c r="C15" s="3">
        <v>377588</v>
      </c>
      <c r="D15" s="10">
        <f t="shared" si="2"/>
        <v>0.18033864241187675</v>
      </c>
    </row>
    <row r="16" spans="2:14" x14ac:dyDescent="0.25">
      <c r="B16" s="9" t="s">
        <v>20</v>
      </c>
      <c r="C16" s="3">
        <v>319846</v>
      </c>
      <c r="D16" s="10">
        <f t="shared" si="2"/>
        <v>0.15276066352974441</v>
      </c>
    </row>
    <row r="17" spans="2:4" x14ac:dyDescent="0.25">
      <c r="B17" s="9" t="s">
        <v>21</v>
      </c>
      <c r="C17" s="3">
        <v>164422</v>
      </c>
      <c r="D17" s="10">
        <f t="shared" si="2"/>
        <v>7.8529085306327531E-2</v>
      </c>
    </row>
    <row r="18" spans="2:4" x14ac:dyDescent="0.25">
      <c r="B18" s="9" t="s">
        <v>22</v>
      </c>
      <c r="C18" s="3">
        <v>115933</v>
      </c>
      <c r="D18" s="10">
        <f t="shared" si="2"/>
        <v>5.5370403272180541E-2</v>
      </c>
    </row>
    <row r="19" spans="2:4" x14ac:dyDescent="0.25">
      <c r="B19" s="9" t="s">
        <v>23</v>
      </c>
      <c r="C19" s="3">
        <v>249578</v>
      </c>
      <c r="D19" s="10">
        <f t="shared" si="2"/>
        <v>0.1192001803443737</v>
      </c>
    </row>
    <row r="20" spans="2:4" x14ac:dyDescent="0.25">
      <c r="B20" s="9" t="s">
        <v>24</v>
      </c>
      <c r="C20" s="3">
        <v>109489</v>
      </c>
      <c r="D20" s="10">
        <f t="shared" si="2"/>
        <v>5.229270426770441E-2</v>
      </c>
    </row>
    <row r="21" spans="2:4" x14ac:dyDescent="0.25">
      <c r="B21" s="9" t="s">
        <v>25</v>
      </c>
      <c r="C21" s="3">
        <v>34918</v>
      </c>
      <c r="D21" s="10">
        <f t="shared" si="2"/>
        <v>1.6677078497563249E-2</v>
      </c>
    </row>
    <row r="22" spans="2:4" x14ac:dyDescent="0.25">
      <c r="B22" s="9" t="s">
        <v>26</v>
      </c>
      <c r="C22" s="3">
        <v>7311</v>
      </c>
      <c r="D22" s="10">
        <f t="shared" si="2"/>
        <v>3.4917842057301369E-3</v>
      </c>
    </row>
    <row r="23" spans="2:4" x14ac:dyDescent="0.25">
      <c r="B23" s="13" t="s">
        <v>27</v>
      </c>
      <c r="C23" s="14">
        <f>SUM(C11:C22)</f>
        <v>2093772</v>
      </c>
      <c r="D23" s="15">
        <f>C23/C25</f>
        <v>0.86459946805237875</v>
      </c>
    </row>
    <row r="24" spans="2:4" x14ac:dyDescent="0.25">
      <c r="B24" s="13" t="s">
        <v>28</v>
      </c>
      <c r="C24" s="14">
        <v>327895</v>
      </c>
      <c r="D24" s="15">
        <f>C24/C25</f>
        <v>0.13540053194762119</v>
      </c>
    </row>
    <row r="25" spans="2:4" x14ac:dyDescent="0.25">
      <c r="B25" s="13" t="s">
        <v>29</v>
      </c>
      <c r="C25" s="14">
        <f>C23+C24</f>
        <v>2421667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26"/>
  <sheetViews>
    <sheetView topLeftCell="A7" workbookViewId="0">
      <selection activeCell="M7" sqref="M7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0.5703125" bestFit="1" customWidth="1"/>
    <col min="5" max="5" width="10.85546875" customWidth="1"/>
    <col min="9" max="9" width="11" customWidth="1"/>
    <col min="13" max="13" width="10.5703125" bestFit="1" customWidth="1"/>
  </cols>
  <sheetData>
    <row r="2" spans="2:14" x14ac:dyDescent="0.25">
      <c r="C2" s="7" t="s">
        <v>30</v>
      </c>
      <c r="D2" t="s">
        <v>61</v>
      </c>
      <c r="E2" t="s">
        <v>42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1484214</v>
      </c>
      <c r="E5" s="3">
        <v>913689</v>
      </c>
      <c r="F5" s="3">
        <v>5837</v>
      </c>
      <c r="G5" s="3">
        <v>3791</v>
      </c>
      <c r="H5" s="3">
        <v>31138</v>
      </c>
      <c r="I5" s="3">
        <f>SUM(E5:H5)</f>
        <v>954455</v>
      </c>
      <c r="J5" s="5">
        <f>E5/D5</f>
        <v>0.61560462305300989</v>
      </c>
      <c r="L5" s="1" t="s">
        <v>11</v>
      </c>
      <c r="M5" s="3">
        <f>C23</f>
        <v>1799370</v>
      </c>
      <c r="N5" s="5">
        <f>M5/M7</f>
        <v>0.91180378409439866</v>
      </c>
    </row>
    <row r="6" spans="2:14" x14ac:dyDescent="0.25">
      <c r="C6" s="2" t="s">
        <v>9</v>
      </c>
      <c r="D6" s="3">
        <v>1480002</v>
      </c>
      <c r="E6" s="3">
        <v>976178</v>
      </c>
      <c r="F6" s="3">
        <v>5323</v>
      </c>
      <c r="G6" s="3">
        <v>3612</v>
      </c>
      <c r="H6" s="3">
        <v>33850</v>
      </c>
      <c r="I6" s="3">
        <f>SUM(E6:H6)</f>
        <v>1018963</v>
      </c>
      <c r="J6" s="5">
        <f t="shared" ref="J6:J7" si="0">E6/D6</f>
        <v>0.65957883840697518</v>
      </c>
      <c r="L6" s="1" t="s">
        <v>12</v>
      </c>
      <c r="M6" s="3">
        <f>C24</f>
        <v>174048</v>
      </c>
      <c r="N6" s="5">
        <f>M6/M7</f>
        <v>8.8196215905601352E-2</v>
      </c>
    </row>
    <row r="7" spans="2:14" x14ac:dyDescent="0.25">
      <c r="C7" s="2" t="s">
        <v>6</v>
      </c>
      <c r="D7" s="3">
        <f>SUM(D5:D6)</f>
        <v>2964216</v>
      </c>
      <c r="E7" s="3">
        <f t="shared" ref="E7:I7" si="1">SUM(E5:E6)</f>
        <v>1889867</v>
      </c>
      <c r="F7" s="3">
        <f t="shared" si="1"/>
        <v>11160</v>
      </c>
      <c r="G7" s="3">
        <f t="shared" si="1"/>
        <v>7403</v>
      </c>
      <c r="H7" s="3">
        <f t="shared" si="1"/>
        <v>64988</v>
      </c>
      <c r="I7" s="3">
        <f t="shared" si="1"/>
        <v>1973418</v>
      </c>
      <c r="J7" s="5">
        <f t="shared" si="0"/>
        <v>0.63756048816955313</v>
      </c>
      <c r="L7" s="1" t="s">
        <v>6</v>
      </c>
      <c r="M7" s="3">
        <f>SUM(M5:M6)</f>
        <v>1973418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50203</v>
      </c>
      <c r="D11" s="10">
        <f>C11/C$23</f>
        <v>2.7900320667789281E-2</v>
      </c>
    </row>
    <row r="12" spans="2:14" x14ac:dyDescent="0.25">
      <c r="B12" s="9" t="s">
        <v>16</v>
      </c>
      <c r="C12" s="3">
        <v>78897</v>
      </c>
      <c r="D12" s="10">
        <f t="shared" ref="D12:D22" si="2">C12/C$23</f>
        <v>4.3847013121259104E-2</v>
      </c>
    </row>
    <row r="13" spans="2:14" x14ac:dyDescent="0.25">
      <c r="B13" s="9" t="s">
        <v>17</v>
      </c>
      <c r="C13" s="3">
        <v>233738</v>
      </c>
      <c r="D13" s="10">
        <f t="shared" si="2"/>
        <v>0.12989990941273891</v>
      </c>
    </row>
    <row r="14" spans="2:14" x14ac:dyDescent="0.25">
      <c r="B14" s="9" t="s">
        <v>18</v>
      </c>
      <c r="C14" s="3">
        <v>433127</v>
      </c>
      <c r="D14" s="10">
        <f t="shared" si="2"/>
        <v>0.24071035973701907</v>
      </c>
    </row>
    <row r="15" spans="2:14" x14ac:dyDescent="0.25">
      <c r="B15" s="9" t="s">
        <v>19</v>
      </c>
      <c r="C15" s="3">
        <v>209513</v>
      </c>
      <c r="D15" s="10">
        <f t="shared" si="2"/>
        <v>0.11643686401351584</v>
      </c>
    </row>
    <row r="16" spans="2:14" x14ac:dyDescent="0.25">
      <c r="B16" s="9" t="s">
        <v>20</v>
      </c>
      <c r="C16" s="3">
        <v>283126</v>
      </c>
      <c r="D16" s="10">
        <f t="shared" si="2"/>
        <v>0.1573472937750435</v>
      </c>
    </row>
    <row r="17" spans="2:4" x14ac:dyDescent="0.25">
      <c r="B17" s="9" t="s">
        <v>21</v>
      </c>
      <c r="C17" s="3">
        <v>121262</v>
      </c>
      <c r="D17" s="10">
        <f t="shared" si="2"/>
        <v>6.7391364755442176E-2</v>
      </c>
    </row>
    <row r="18" spans="2:4" x14ac:dyDescent="0.25">
      <c r="B18" s="9" t="s">
        <v>22</v>
      </c>
      <c r="C18" s="3">
        <v>126457</v>
      </c>
      <c r="D18" s="10">
        <f t="shared" si="2"/>
        <v>7.0278486359114573E-2</v>
      </c>
    </row>
    <row r="19" spans="2:4" x14ac:dyDescent="0.25">
      <c r="B19" s="9" t="s">
        <v>23</v>
      </c>
      <c r="C19" s="3">
        <v>112758</v>
      </c>
      <c r="D19" s="10">
        <f t="shared" si="2"/>
        <v>6.2665266176495107E-2</v>
      </c>
    </row>
    <row r="20" spans="2:4" x14ac:dyDescent="0.25">
      <c r="B20" s="9" t="s">
        <v>24</v>
      </c>
      <c r="C20" s="3">
        <v>113633</v>
      </c>
      <c r="D20" s="10">
        <f t="shared" si="2"/>
        <v>6.3151547486064566E-2</v>
      </c>
    </row>
    <row r="21" spans="2:4" x14ac:dyDescent="0.25">
      <c r="B21" s="9" t="s">
        <v>25</v>
      </c>
      <c r="C21" s="3">
        <v>24932</v>
      </c>
      <c r="D21" s="10">
        <f t="shared" si="2"/>
        <v>1.3855960697355186E-2</v>
      </c>
    </row>
    <row r="22" spans="2:4" x14ac:dyDescent="0.25">
      <c r="B22" s="9" t="s">
        <v>26</v>
      </c>
      <c r="C22" s="3">
        <v>11724</v>
      </c>
      <c r="D22" s="10">
        <f t="shared" si="2"/>
        <v>6.5156137981626904E-3</v>
      </c>
    </row>
    <row r="23" spans="2:4" x14ac:dyDescent="0.25">
      <c r="B23" s="13" t="s">
        <v>27</v>
      </c>
      <c r="C23" s="14">
        <f>SUM(C11:C22)</f>
        <v>1799370</v>
      </c>
      <c r="D23" s="15">
        <f>C23/C25</f>
        <v>0.91180378409439866</v>
      </c>
    </row>
    <row r="24" spans="2:4" x14ac:dyDescent="0.25">
      <c r="B24" s="13" t="s">
        <v>28</v>
      </c>
      <c r="C24" s="14">
        <v>174048</v>
      </c>
      <c r="D24" s="15">
        <f>C24/C25</f>
        <v>8.8196215905601352E-2</v>
      </c>
    </row>
    <row r="25" spans="2:4" x14ac:dyDescent="0.25">
      <c r="B25" s="13" t="s">
        <v>29</v>
      </c>
      <c r="C25" s="14">
        <f>C23+C24</f>
        <v>1973418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26"/>
  <sheetViews>
    <sheetView topLeftCell="A7" workbookViewId="0">
      <selection activeCell="D25" sqref="D25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5" width="10.5703125" bestFit="1" customWidth="1"/>
    <col min="9" max="9" width="11" customWidth="1"/>
    <col min="13" max="13" width="10.5703125" bestFit="1" customWidth="1"/>
  </cols>
  <sheetData>
    <row r="2" spans="2:14" x14ac:dyDescent="0.25">
      <c r="C2" s="7" t="s">
        <v>30</v>
      </c>
      <c r="D2" t="s">
        <v>60</v>
      </c>
      <c r="E2" t="s">
        <v>44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2178279</v>
      </c>
      <c r="E5" s="3">
        <v>1507714</v>
      </c>
      <c r="F5" s="3">
        <v>2792</v>
      </c>
      <c r="G5" s="3">
        <v>9185</v>
      </c>
      <c r="H5" s="3">
        <v>52614</v>
      </c>
      <c r="I5" s="3">
        <f>SUM(E5:H5)</f>
        <v>1572305</v>
      </c>
      <c r="J5" s="5">
        <f>E5/D5</f>
        <v>0.69215835069795928</v>
      </c>
      <c r="L5" s="1" t="s">
        <v>11</v>
      </c>
      <c r="M5" s="3">
        <f>C23</f>
        <v>2762436</v>
      </c>
      <c r="N5" s="5">
        <f>M5/M7</f>
        <v>0.87241892237581364</v>
      </c>
    </row>
    <row r="6" spans="2:14" x14ac:dyDescent="0.25">
      <c r="C6" s="2" t="s">
        <v>9</v>
      </c>
      <c r="D6" s="3">
        <v>2156860</v>
      </c>
      <c r="E6" s="3">
        <v>1525482</v>
      </c>
      <c r="F6" s="3">
        <v>2253</v>
      </c>
      <c r="G6" s="3">
        <v>8335</v>
      </c>
      <c r="H6" s="3">
        <v>58035</v>
      </c>
      <c r="I6" s="3">
        <f>SUM(E6:H6)</f>
        <v>1594105</v>
      </c>
      <c r="J6" s="5">
        <f t="shared" ref="J6:J7" si="0">E6/D6</f>
        <v>0.70726982743432587</v>
      </c>
      <c r="L6" s="1" t="s">
        <v>12</v>
      </c>
      <c r="M6" s="3">
        <f>C24</f>
        <v>403974</v>
      </c>
      <c r="N6" s="5">
        <f>M6/M7</f>
        <v>0.12758107762418638</v>
      </c>
    </row>
    <row r="7" spans="2:14" x14ac:dyDescent="0.25">
      <c r="C7" s="2" t="s">
        <v>6</v>
      </c>
      <c r="D7" s="3">
        <f>SUM(D5:D6)</f>
        <v>4335139</v>
      </c>
      <c r="E7" s="3">
        <f t="shared" ref="E7:I7" si="1">SUM(E5:E6)</f>
        <v>3033196</v>
      </c>
      <c r="F7" s="3">
        <f t="shared" si="1"/>
        <v>5045</v>
      </c>
      <c r="G7" s="3">
        <f t="shared" si="1"/>
        <v>17520</v>
      </c>
      <c r="H7" s="3">
        <f t="shared" si="1"/>
        <v>110649</v>
      </c>
      <c r="I7" s="3">
        <f t="shared" si="1"/>
        <v>3166410</v>
      </c>
      <c r="J7" s="5">
        <f t="shared" si="0"/>
        <v>0.69967675776947402</v>
      </c>
      <c r="L7" s="1" t="s">
        <v>6</v>
      </c>
      <c r="M7" s="3">
        <f>SUM(M5:M6)</f>
        <v>3166410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125620</v>
      </c>
      <c r="D11" s="10">
        <f>C11/C$23</f>
        <v>4.5474356690978539E-2</v>
      </c>
    </row>
    <row r="12" spans="2:14" x14ac:dyDescent="0.25">
      <c r="B12" s="9" t="s">
        <v>16</v>
      </c>
      <c r="C12" s="3">
        <v>162383</v>
      </c>
      <c r="D12" s="10">
        <f t="shared" ref="D12:D22" si="2">C12/C$23</f>
        <v>5.8782538310389813E-2</v>
      </c>
    </row>
    <row r="13" spans="2:14" x14ac:dyDescent="0.25">
      <c r="B13" s="9" t="s">
        <v>17</v>
      </c>
      <c r="C13" s="3">
        <v>234477</v>
      </c>
      <c r="D13" s="10">
        <f t="shared" si="2"/>
        <v>8.4880518498890112E-2</v>
      </c>
    </row>
    <row r="14" spans="2:14" x14ac:dyDescent="0.25">
      <c r="B14" s="9" t="s">
        <v>18</v>
      </c>
      <c r="C14" s="3">
        <v>608658</v>
      </c>
      <c r="D14" s="10">
        <f t="shared" si="2"/>
        <v>0.22033379234849243</v>
      </c>
    </row>
    <row r="15" spans="2:14" x14ac:dyDescent="0.25">
      <c r="B15" s="9" t="s">
        <v>19</v>
      </c>
      <c r="C15" s="3">
        <v>539911</v>
      </c>
      <c r="D15" s="10">
        <f t="shared" si="2"/>
        <v>0.19544742394031933</v>
      </c>
    </row>
    <row r="16" spans="2:14" x14ac:dyDescent="0.25">
      <c r="B16" s="9" t="s">
        <v>20</v>
      </c>
      <c r="C16" s="3">
        <v>373811</v>
      </c>
      <c r="D16" s="10">
        <f t="shared" si="2"/>
        <v>0.13531933409497993</v>
      </c>
    </row>
    <row r="17" spans="2:4" x14ac:dyDescent="0.25">
      <c r="B17" s="9" t="s">
        <v>21</v>
      </c>
      <c r="C17" s="3">
        <v>206295</v>
      </c>
      <c r="D17" s="10">
        <f t="shared" si="2"/>
        <v>7.4678653188707353E-2</v>
      </c>
    </row>
    <row r="18" spans="2:4" x14ac:dyDescent="0.25">
      <c r="B18" s="9" t="s">
        <v>22</v>
      </c>
      <c r="C18" s="3">
        <v>154557</v>
      </c>
      <c r="D18" s="10">
        <f t="shared" si="2"/>
        <v>5.594953150045829E-2</v>
      </c>
    </row>
    <row r="19" spans="2:4" x14ac:dyDescent="0.25">
      <c r="B19" s="9" t="s">
        <v>23</v>
      </c>
      <c r="C19" s="3">
        <v>160208</v>
      </c>
      <c r="D19" s="10">
        <f t="shared" si="2"/>
        <v>5.7995189752812371E-2</v>
      </c>
    </row>
    <row r="20" spans="2:4" x14ac:dyDescent="0.25">
      <c r="B20" s="9" t="s">
        <v>24</v>
      </c>
      <c r="C20" s="3">
        <v>135598</v>
      </c>
      <c r="D20" s="10">
        <f t="shared" si="2"/>
        <v>4.9086386073740711E-2</v>
      </c>
    </row>
    <row r="21" spans="2:4" x14ac:dyDescent="0.25">
      <c r="B21" s="9" t="s">
        <v>25</v>
      </c>
      <c r="C21" s="3">
        <v>48441</v>
      </c>
      <c r="D21" s="10">
        <f t="shared" si="2"/>
        <v>1.7535609874762711E-2</v>
      </c>
    </row>
    <row r="22" spans="2:4" x14ac:dyDescent="0.25">
      <c r="B22" s="9" t="s">
        <v>26</v>
      </c>
      <c r="C22" s="3">
        <v>12477</v>
      </c>
      <c r="D22" s="10">
        <f t="shared" si="2"/>
        <v>4.5166657254683907E-3</v>
      </c>
    </row>
    <row r="23" spans="2:4" x14ac:dyDescent="0.25">
      <c r="B23" s="13" t="s">
        <v>27</v>
      </c>
      <c r="C23" s="14">
        <f>SUM(C11:C22)</f>
        <v>2762436</v>
      </c>
      <c r="D23" s="15">
        <f>C23/C25</f>
        <v>0.87241892237581364</v>
      </c>
    </row>
    <row r="24" spans="2:4" x14ac:dyDescent="0.25">
      <c r="B24" s="13" t="s">
        <v>28</v>
      </c>
      <c r="C24" s="14">
        <v>403974</v>
      </c>
      <c r="D24" s="15">
        <f>C24/C25</f>
        <v>0.12758107762418638</v>
      </c>
    </row>
    <row r="25" spans="2:4" x14ac:dyDescent="0.25">
      <c r="B25" s="13" t="s">
        <v>29</v>
      </c>
      <c r="C25" s="14">
        <f>C23+C24</f>
        <v>3166410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N26"/>
  <sheetViews>
    <sheetView topLeftCell="B7" workbookViewId="0">
      <selection activeCell="D12" sqref="D12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5" width="10.5703125" bestFit="1" customWidth="1"/>
    <col min="9" max="9" width="10.85546875" customWidth="1"/>
    <col min="13" max="13" width="10.5703125" bestFit="1" customWidth="1"/>
  </cols>
  <sheetData>
    <row r="2" spans="2:14" x14ac:dyDescent="0.25">
      <c r="C2" s="7" t="s">
        <v>30</v>
      </c>
      <c r="D2" t="s">
        <v>59</v>
      </c>
      <c r="E2" t="s">
        <v>46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1696067</v>
      </c>
      <c r="E5" s="3">
        <v>1037815</v>
      </c>
      <c r="F5" s="3">
        <v>4788</v>
      </c>
      <c r="G5" s="3">
        <v>1867</v>
      </c>
      <c r="H5" s="3">
        <v>19483</v>
      </c>
      <c r="I5" s="3">
        <f>SUM(E5:H5)</f>
        <v>1063953</v>
      </c>
      <c r="J5" s="5">
        <f>E5/D5</f>
        <v>0.611895048957382</v>
      </c>
      <c r="L5" s="1" t="s">
        <v>11</v>
      </c>
      <c r="M5" s="3">
        <f>C23</f>
        <v>1953002</v>
      </c>
      <c r="N5" s="5">
        <f>M5/M7</f>
        <v>0.88029885957917886</v>
      </c>
    </row>
    <row r="6" spans="2:14" x14ac:dyDescent="0.25">
      <c r="C6" s="2" t="s">
        <v>9</v>
      </c>
      <c r="D6" s="3">
        <v>1704058</v>
      </c>
      <c r="E6" s="3">
        <v>1128527</v>
      </c>
      <c r="F6" s="3">
        <v>2764</v>
      </c>
      <c r="G6" s="3">
        <v>1534</v>
      </c>
      <c r="H6" s="3">
        <v>21789</v>
      </c>
      <c r="I6" s="3">
        <f>SUM(E6:H6)</f>
        <v>1154614</v>
      </c>
      <c r="J6" s="5">
        <f t="shared" ref="J6:J7" si="0">E6/D6</f>
        <v>0.6622585616217288</v>
      </c>
      <c r="L6" s="1" t="s">
        <v>12</v>
      </c>
      <c r="M6" s="3">
        <f>C24</f>
        <v>265565</v>
      </c>
      <c r="N6" s="5">
        <f>M6/M7</f>
        <v>0.11970114042082118</v>
      </c>
    </row>
    <row r="7" spans="2:14" x14ac:dyDescent="0.25">
      <c r="C7" s="2" t="s">
        <v>6</v>
      </c>
      <c r="D7" s="3">
        <f>SUM(D5:D6)</f>
        <v>3400125</v>
      </c>
      <c r="E7" s="3">
        <f t="shared" ref="E7:I7" si="1">SUM(E5:E6)</f>
        <v>2166342</v>
      </c>
      <c r="F7" s="3">
        <f t="shared" si="1"/>
        <v>7552</v>
      </c>
      <c r="G7" s="3">
        <f t="shared" si="1"/>
        <v>3401</v>
      </c>
      <c r="H7" s="3">
        <f t="shared" si="1"/>
        <v>41272</v>
      </c>
      <c r="I7" s="3">
        <f t="shared" si="1"/>
        <v>2218567</v>
      </c>
      <c r="J7" s="5">
        <f t="shared" si="0"/>
        <v>0.637135987647513</v>
      </c>
      <c r="L7" s="1" t="s">
        <v>6</v>
      </c>
      <c r="M7" s="3">
        <f>SUM(M5:M6)</f>
        <v>2218567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109818</v>
      </c>
      <c r="D11" s="10">
        <f>C11/C$23</f>
        <v>5.6230357162972693E-2</v>
      </c>
    </row>
    <row r="12" spans="2:14" x14ac:dyDescent="0.25">
      <c r="B12" s="9" t="s">
        <v>16</v>
      </c>
      <c r="C12" s="3">
        <v>241657</v>
      </c>
      <c r="D12" s="10">
        <f t="shared" ref="D12:D22" si="2">C12/C$23</f>
        <v>0.12373617640944556</v>
      </c>
    </row>
    <row r="13" spans="2:14" x14ac:dyDescent="0.25">
      <c r="B13" s="9" t="s">
        <v>17</v>
      </c>
      <c r="C13" s="3">
        <v>131850</v>
      </c>
      <c r="D13" s="10">
        <f t="shared" si="2"/>
        <v>6.751145160117604E-2</v>
      </c>
    </row>
    <row r="14" spans="2:14" x14ac:dyDescent="0.25">
      <c r="B14" s="9" t="s">
        <v>18</v>
      </c>
      <c r="C14" s="3">
        <v>413101</v>
      </c>
      <c r="D14" s="10">
        <f t="shared" si="2"/>
        <v>0.21152103274855838</v>
      </c>
    </row>
    <row r="15" spans="2:14" x14ac:dyDescent="0.25">
      <c r="B15" s="9" t="s">
        <v>19</v>
      </c>
      <c r="C15" s="3">
        <v>445760</v>
      </c>
      <c r="D15" s="10">
        <f t="shared" si="2"/>
        <v>0.22824349386226947</v>
      </c>
    </row>
    <row r="16" spans="2:14" x14ac:dyDescent="0.25">
      <c r="B16" s="9" t="s">
        <v>20</v>
      </c>
      <c r="C16" s="3">
        <v>214523</v>
      </c>
      <c r="D16" s="10">
        <f t="shared" si="2"/>
        <v>0.10984269345346293</v>
      </c>
    </row>
    <row r="17" spans="2:4" x14ac:dyDescent="0.25">
      <c r="B17" s="9" t="s">
        <v>21</v>
      </c>
      <c r="C17" s="3">
        <v>120914</v>
      </c>
      <c r="D17" s="10">
        <f t="shared" si="2"/>
        <v>6.1911866961733779E-2</v>
      </c>
    </row>
    <row r="18" spans="2:4" x14ac:dyDescent="0.25">
      <c r="B18" s="9" t="s">
        <v>22</v>
      </c>
      <c r="C18" s="3">
        <v>53113</v>
      </c>
      <c r="D18" s="10">
        <f t="shared" si="2"/>
        <v>2.7195568668132445E-2</v>
      </c>
    </row>
    <row r="19" spans="2:4" x14ac:dyDescent="0.25">
      <c r="B19" s="9" t="s">
        <v>23</v>
      </c>
      <c r="C19" s="3">
        <v>65018</v>
      </c>
      <c r="D19" s="10">
        <f t="shared" si="2"/>
        <v>3.3291312553699381E-2</v>
      </c>
    </row>
    <row r="20" spans="2:4" x14ac:dyDescent="0.25">
      <c r="B20" s="9" t="s">
        <v>24</v>
      </c>
      <c r="C20" s="3">
        <v>128972</v>
      </c>
      <c r="D20" s="10">
        <f t="shared" si="2"/>
        <v>6.6037822797928525E-2</v>
      </c>
    </row>
    <row r="21" spans="2:4" x14ac:dyDescent="0.25">
      <c r="B21" s="9" t="s">
        <v>25</v>
      </c>
      <c r="C21" s="3">
        <v>21356</v>
      </c>
      <c r="D21" s="10">
        <f t="shared" si="2"/>
        <v>1.093496064008127E-2</v>
      </c>
    </row>
    <row r="22" spans="2:4" x14ac:dyDescent="0.25">
      <c r="B22" s="9" t="s">
        <v>26</v>
      </c>
      <c r="C22" s="3">
        <v>6920</v>
      </c>
      <c r="D22" s="10">
        <f t="shared" si="2"/>
        <v>3.5432631405395388E-3</v>
      </c>
    </row>
    <row r="23" spans="2:4" x14ac:dyDescent="0.25">
      <c r="B23" s="13" t="s">
        <v>27</v>
      </c>
      <c r="C23" s="14">
        <f>SUM(C11:C22)</f>
        <v>1953002</v>
      </c>
      <c r="D23" s="15">
        <f>C23/C25</f>
        <v>0.88029885957917886</v>
      </c>
    </row>
    <row r="24" spans="2:4" x14ac:dyDescent="0.25">
      <c r="B24" s="13" t="s">
        <v>28</v>
      </c>
      <c r="C24" s="14">
        <v>265565</v>
      </c>
      <c r="D24" s="15">
        <f>C24/C25</f>
        <v>0.11970114042082118</v>
      </c>
    </row>
    <row r="25" spans="2:4" x14ac:dyDescent="0.25">
      <c r="B25" s="13" t="s">
        <v>29</v>
      </c>
      <c r="C25" s="14">
        <f>C23+C24</f>
        <v>2218567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N26"/>
  <sheetViews>
    <sheetView topLeftCell="A8" workbookViewId="0">
      <selection activeCell="H7" sqref="H7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5" width="10.5703125" bestFit="1" customWidth="1"/>
    <col min="9" max="9" width="11.28515625" customWidth="1"/>
    <col min="13" max="13" width="10.5703125" bestFit="1" customWidth="1"/>
  </cols>
  <sheetData>
    <row r="2" spans="2:14" x14ac:dyDescent="0.25">
      <c r="C2" s="7" t="s">
        <v>30</v>
      </c>
      <c r="D2" t="s">
        <v>58</v>
      </c>
      <c r="E2" t="s">
        <v>48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1457249</v>
      </c>
      <c r="E5" s="3">
        <v>1079111</v>
      </c>
      <c r="F5" s="3">
        <v>1781</v>
      </c>
      <c r="G5" s="3">
        <v>2346</v>
      </c>
      <c r="H5" s="3">
        <v>7793</v>
      </c>
      <c r="I5" s="3">
        <f>SUM(E5:H5)</f>
        <v>1091031</v>
      </c>
      <c r="J5" s="5">
        <f>E5/D5</f>
        <v>0.74051243130034738</v>
      </c>
      <c r="L5" s="1" t="s">
        <v>11</v>
      </c>
      <c r="M5" s="3">
        <f>C23</f>
        <v>2019474</v>
      </c>
      <c r="N5" s="5">
        <f>M5/M7</f>
        <v>0.88662199913334272</v>
      </c>
    </row>
    <row r="6" spans="2:14" x14ac:dyDescent="0.25">
      <c r="C6" s="2" t="s">
        <v>9</v>
      </c>
      <c r="D6" s="3">
        <v>1478167</v>
      </c>
      <c r="E6" s="3">
        <v>1174154</v>
      </c>
      <c r="F6" s="3">
        <v>1514</v>
      </c>
      <c r="G6" s="3">
        <v>2122</v>
      </c>
      <c r="H6" s="3">
        <v>8896</v>
      </c>
      <c r="I6" s="3">
        <f>SUM(E6:H6)</f>
        <v>1186686</v>
      </c>
      <c r="J6" s="5">
        <f t="shared" ref="J6:J7" si="0">E6/D6</f>
        <v>0.79433108708285327</v>
      </c>
      <c r="L6" s="1" t="s">
        <v>12</v>
      </c>
      <c r="M6" s="3">
        <f>C24</f>
        <v>258243</v>
      </c>
      <c r="N6" s="5">
        <f>M6/M7</f>
        <v>0.11337800086665727</v>
      </c>
    </row>
    <row r="7" spans="2:14" x14ac:dyDescent="0.25">
      <c r="C7" s="2" t="s">
        <v>6</v>
      </c>
      <c r="D7" s="3">
        <f>SUM(D5:D6)</f>
        <v>2935416</v>
      </c>
      <c r="E7" s="3">
        <f t="shared" ref="E7:I7" si="1">SUM(E5:E6)</f>
        <v>2253265</v>
      </c>
      <c r="F7" s="3">
        <f t="shared" si="1"/>
        <v>3295</v>
      </c>
      <c r="G7" s="3">
        <f t="shared" si="1"/>
        <v>4468</v>
      </c>
      <c r="H7" s="3">
        <f t="shared" si="1"/>
        <v>16689</v>
      </c>
      <c r="I7" s="3">
        <f t="shared" si="1"/>
        <v>2277717</v>
      </c>
      <c r="J7" s="5">
        <f t="shared" si="0"/>
        <v>0.76761351713011039</v>
      </c>
      <c r="L7" s="1" t="s">
        <v>6</v>
      </c>
      <c r="M7" s="3">
        <f>SUM(M5:M6)</f>
        <v>2277717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114300</v>
      </c>
      <c r="D11" s="10">
        <f>C11/C$23</f>
        <v>5.6598896544347688E-2</v>
      </c>
    </row>
    <row r="12" spans="2:14" x14ac:dyDescent="0.25">
      <c r="B12" s="9" t="s">
        <v>16</v>
      </c>
      <c r="C12" s="3">
        <v>162079</v>
      </c>
      <c r="D12" s="10">
        <f t="shared" ref="D12:D22" si="2">C12/C$23</f>
        <v>8.0258027585400946E-2</v>
      </c>
    </row>
    <row r="13" spans="2:14" x14ac:dyDescent="0.25">
      <c r="B13" s="9" t="s">
        <v>17</v>
      </c>
      <c r="C13" s="3">
        <v>156451</v>
      </c>
      <c r="D13" s="10">
        <f t="shared" si="2"/>
        <v>7.7471163283112335E-2</v>
      </c>
    </row>
    <row r="14" spans="2:14" x14ac:dyDescent="0.25">
      <c r="B14" s="9" t="s">
        <v>18</v>
      </c>
      <c r="C14" s="3">
        <v>521530</v>
      </c>
      <c r="D14" s="10">
        <f t="shared" si="2"/>
        <v>0.25825041570230661</v>
      </c>
    </row>
    <row r="15" spans="2:14" x14ac:dyDescent="0.25">
      <c r="B15" s="9" t="s">
        <v>19</v>
      </c>
      <c r="C15" s="3">
        <v>334967</v>
      </c>
      <c r="D15" s="10">
        <f t="shared" si="2"/>
        <v>0.16586843900936579</v>
      </c>
    </row>
    <row r="16" spans="2:14" x14ac:dyDescent="0.25">
      <c r="B16" s="9" t="s">
        <v>20</v>
      </c>
      <c r="C16" s="3">
        <v>175017</v>
      </c>
      <c r="D16" s="10">
        <f t="shared" si="2"/>
        <v>8.6664646338601048E-2</v>
      </c>
    </row>
    <row r="17" spans="2:4" x14ac:dyDescent="0.25">
      <c r="B17" s="9" t="s">
        <v>21</v>
      </c>
      <c r="C17" s="3">
        <v>202920</v>
      </c>
      <c r="D17" s="10">
        <f t="shared" si="2"/>
        <v>0.10048161055799679</v>
      </c>
    </row>
    <row r="18" spans="2:4" x14ac:dyDescent="0.25">
      <c r="B18" s="9" t="s">
        <v>22</v>
      </c>
      <c r="C18" s="3">
        <v>90683</v>
      </c>
      <c r="D18" s="10">
        <f t="shared" si="2"/>
        <v>4.4904267150753116E-2</v>
      </c>
    </row>
    <row r="19" spans="2:4" x14ac:dyDescent="0.25">
      <c r="B19" s="9" t="s">
        <v>23</v>
      </c>
      <c r="C19" s="3">
        <v>132952</v>
      </c>
      <c r="D19" s="10">
        <f t="shared" si="2"/>
        <v>6.5834964946317701E-2</v>
      </c>
    </row>
    <row r="20" spans="2:4" x14ac:dyDescent="0.25">
      <c r="B20" s="9" t="s">
        <v>24</v>
      </c>
      <c r="C20" s="3">
        <v>90137</v>
      </c>
      <c r="D20" s="10">
        <f t="shared" si="2"/>
        <v>4.4633899718441533E-2</v>
      </c>
    </row>
    <row r="21" spans="2:4" x14ac:dyDescent="0.25">
      <c r="B21" s="9" t="s">
        <v>25</v>
      </c>
      <c r="C21" s="3">
        <v>23533</v>
      </c>
      <c r="D21" s="10">
        <f t="shared" si="2"/>
        <v>1.1653034404008172E-2</v>
      </c>
    </row>
    <row r="22" spans="2:4" x14ac:dyDescent="0.25">
      <c r="B22" s="9" t="s">
        <v>26</v>
      </c>
      <c r="C22" s="3">
        <v>14905</v>
      </c>
      <c r="D22" s="10">
        <f t="shared" si="2"/>
        <v>7.3806347593482263E-3</v>
      </c>
    </row>
    <row r="23" spans="2:4" x14ac:dyDescent="0.25">
      <c r="B23" s="13" t="s">
        <v>27</v>
      </c>
      <c r="C23" s="14">
        <f>SUM(C11:C22)</f>
        <v>2019474</v>
      </c>
      <c r="D23" s="15">
        <f>C23/C25</f>
        <v>0.88662199913334272</v>
      </c>
    </row>
    <row r="24" spans="2:4" x14ac:dyDescent="0.25">
      <c r="B24" s="13" t="s">
        <v>28</v>
      </c>
      <c r="C24" s="14">
        <v>258243</v>
      </c>
      <c r="D24" s="15">
        <f>C24/C25</f>
        <v>0.11337800086665727</v>
      </c>
    </row>
    <row r="25" spans="2:4" x14ac:dyDescent="0.25">
      <c r="B25" s="13" t="s">
        <v>29</v>
      </c>
      <c r="C25" s="14">
        <f>C23+C24</f>
        <v>2277717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JABAR-I</vt:lpstr>
      <vt:lpstr>JABAR-II</vt:lpstr>
      <vt:lpstr>JABAR-III</vt:lpstr>
      <vt:lpstr>JABAR-IV</vt:lpstr>
      <vt:lpstr>JABAR-V</vt:lpstr>
      <vt:lpstr>JABAR-VI</vt:lpstr>
      <vt:lpstr>JABAR-VII</vt:lpstr>
      <vt:lpstr>JABAR-VIII</vt:lpstr>
      <vt:lpstr>JABAR-IX</vt:lpstr>
      <vt:lpstr>JABAR-X</vt:lpstr>
      <vt:lpstr>JABAR-XI</vt:lpstr>
      <vt:lpstr>REKAP-JABAR</vt:lpstr>
      <vt:lpstr>JABAR-GRAF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Win10</cp:lastModifiedBy>
  <dcterms:created xsi:type="dcterms:W3CDTF">2020-07-08T04:15:46Z</dcterms:created>
  <dcterms:modified xsi:type="dcterms:W3CDTF">2020-07-16T04:38:30Z</dcterms:modified>
</cp:coreProperties>
</file>